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LDPM Outlook\2023 LDP Final\2023.05 May\to be posted\"/>
    </mc:Choice>
  </mc:AlternateContent>
  <xr:revisionPtr revIDLastSave="0" documentId="8_{5524D1F7-BDE9-42B0-9327-A5D0DECFB71E}" xr6:coauthVersionLast="47" xr6:coauthVersionMax="47" xr10:uidLastSave="{00000000-0000-0000-0000-000000000000}"/>
  <bookViews>
    <workbookView xWindow="0" yWindow="108" windowWidth="22608" windowHeight="12168" xr2:uid="{00000000-000D-0000-FFFF-FFFF00000000}"/>
  </bookViews>
  <sheets>
    <sheet name="RMPFORE" sheetId="8" r:id="rId1"/>
  </sheets>
  <externalReferences>
    <externalReference r:id="rId2"/>
  </externalReferences>
  <definedNames>
    <definedName name="_xlnm.Print_Area" localSheetId="0">RMPFORE!$A$1:$R$52</definedName>
  </definedNames>
  <calcPr calcId="191029"/>
  <customWorkbookViews>
    <customWorkbookView name="DAVIDJ - Personal View" guid="{830FA648-8D2B-4744-A197-21E9373C34EF}" mergeInterval="0" personalView="1" maximized="1" windowWidth="1148" windowHeight="700" activeSheetId="4"/>
    <customWorkbookView name="STILLMAN - Personal View" guid="{40B56A2F-B388-4FFC-9C6C-C3E710B2D0B3}" mergeInterval="0" personalView="1" maximized="1" windowWidth="1250" windowHeight="4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3" i="8" l="1"/>
  <c r="R42" i="8"/>
  <c r="R41" i="8"/>
  <c r="R40" i="8"/>
  <c r="R39" i="8"/>
  <c r="R38" i="8"/>
  <c r="R37" i="8"/>
  <c r="R36" i="8"/>
  <c r="R33" i="8"/>
  <c r="R32" i="8"/>
  <c r="R31" i="8"/>
  <c r="R30" i="8"/>
  <c r="R29" i="8"/>
  <c r="R28" i="8"/>
  <c r="R27" i="8"/>
  <c r="R26" i="8"/>
  <c r="R23" i="8"/>
  <c r="R22" i="8"/>
  <c r="R20" i="8"/>
  <c r="R19" i="8"/>
  <c r="R18" i="8"/>
  <c r="R17" i="8"/>
  <c r="R16" i="8"/>
  <c r="R13" i="8"/>
  <c r="R12" i="8"/>
  <c r="R10" i="8"/>
  <c r="R9" i="8"/>
  <c r="R8" i="8"/>
  <c r="R7" i="8"/>
  <c r="R6" i="8"/>
  <c r="Q43" i="8"/>
  <c r="Q42" i="8"/>
  <c r="Q41" i="8"/>
  <c r="Q40" i="8"/>
  <c r="Q39" i="8"/>
  <c r="Q38" i="8"/>
  <c r="Q37" i="8"/>
  <c r="Q36" i="8"/>
  <c r="Q33" i="8"/>
  <c r="Q32" i="8"/>
  <c r="Q31" i="8"/>
  <c r="Q30" i="8"/>
  <c r="Q29" i="8"/>
  <c r="Q28" i="8"/>
  <c r="Q27" i="8"/>
  <c r="Q26" i="8"/>
  <c r="Q23" i="8"/>
  <c r="Q22" i="8"/>
  <c r="Q20" i="8"/>
  <c r="Q19" i="8"/>
  <c r="Q18" i="8"/>
  <c r="Q17" i="8"/>
  <c r="Q16" i="8"/>
  <c r="Q13" i="8"/>
  <c r="Q12" i="8"/>
  <c r="Q10" i="8"/>
  <c r="Q9" i="8"/>
  <c r="Q8" i="8"/>
  <c r="Q7" i="8"/>
  <c r="Q6" i="8"/>
  <c r="O43" i="8"/>
  <c r="O42" i="8"/>
  <c r="O41" i="8"/>
  <c r="O40" i="8"/>
  <c r="O39" i="8"/>
  <c r="O38" i="8"/>
  <c r="O37" i="8"/>
  <c r="O36" i="8"/>
  <c r="O33" i="8"/>
  <c r="O32" i="8"/>
  <c r="O31" i="8"/>
  <c r="O30" i="8"/>
  <c r="O29" i="8"/>
  <c r="O28" i="8"/>
  <c r="O27" i="8"/>
  <c r="O26" i="8"/>
  <c r="O23" i="8"/>
  <c r="O22" i="8"/>
  <c r="N22" i="8"/>
  <c r="O20" i="8"/>
  <c r="O19" i="8"/>
  <c r="O18" i="8"/>
  <c r="O17" i="8"/>
  <c r="O16" i="8"/>
  <c r="O13" i="8"/>
  <c r="O12" i="8"/>
  <c r="O10" i="8"/>
  <c r="O9" i="8"/>
  <c r="O8" i="8"/>
  <c r="O7" i="8"/>
  <c r="O6" i="8"/>
  <c r="N12" i="8"/>
  <c r="N43" i="8"/>
  <c r="N42" i="8"/>
  <c r="N41" i="8"/>
  <c r="N40" i="8"/>
  <c r="N39" i="8"/>
  <c r="N38" i="8"/>
  <c r="N37" i="8"/>
  <c r="N36" i="8"/>
  <c r="N33" i="8"/>
  <c r="N32" i="8"/>
  <c r="N31" i="8"/>
  <c r="N30" i="8"/>
  <c r="N29" i="8"/>
  <c r="N28" i="8"/>
  <c r="N27" i="8"/>
  <c r="N26" i="8"/>
  <c r="N23" i="8"/>
  <c r="N20" i="8"/>
  <c r="N19" i="8"/>
  <c r="N18" i="8"/>
  <c r="N17" i="8"/>
  <c r="N16" i="8"/>
  <c r="N13" i="8"/>
  <c r="N10" i="8"/>
  <c r="N9" i="8"/>
  <c r="N8" i="8"/>
  <c r="N7" i="8"/>
  <c r="N6" i="8"/>
  <c r="M43" i="8" l="1"/>
  <c r="M42" i="8"/>
  <c r="M41" i="8"/>
  <c r="M40" i="8"/>
  <c r="M39" i="8"/>
  <c r="M38" i="8"/>
  <c r="M37" i="8"/>
  <c r="M36" i="8"/>
  <c r="M33" i="8"/>
  <c r="M32" i="8"/>
  <c r="M31" i="8"/>
  <c r="M30" i="8"/>
  <c r="M29" i="8"/>
  <c r="M28" i="8"/>
  <c r="M27" i="8"/>
  <c r="M26" i="8"/>
  <c r="M23" i="8"/>
  <c r="M22" i="8"/>
  <c r="M20" i="8"/>
  <c r="M19" i="8"/>
  <c r="M18" i="8"/>
  <c r="M17" i="8"/>
  <c r="M16" i="8"/>
  <c r="M13" i="8"/>
  <c r="M12" i="8"/>
  <c r="M10" i="8"/>
  <c r="M9" i="8"/>
  <c r="M8" i="8"/>
  <c r="M7" i="8"/>
  <c r="M6" i="8"/>
  <c r="P13" i="8"/>
  <c r="P12" i="8"/>
  <c r="P10" i="8"/>
  <c r="P9" i="8"/>
  <c r="P8" i="8"/>
  <c r="P7" i="8"/>
  <c r="P6" i="8"/>
  <c r="P41" i="8"/>
  <c r="P43" i="8"/>
  <c r="P42" i="8"/>
  <c r="P40" i="8"/>
  <c r="P39" i="8"/>
  <c r="P38" i="8"/>
  <c r="P37" i="8"/>
  <c r="P36" i="8"/>
  <c r="P33" i="8"/>
  <c r="P32" i="8"/>
  <c r="P31" i="8"/>
  <c r="P30" i="8"/>
  <c r="P29" i="8"/>
  <c r="P28" i="8"/>
  <c r="P27" i="8"/>
  <c r="P26" i="8"/>
  <c r="P23" i="8"/>
  <c r="P22" i="8"/>
  <c r="P20" i="8"/>
  <c r="P19" i="8"/>
  <c r="P18" i="8"/>
  <c r="P17" i="8"/>
  <c r="P16" i="8"/>
  <c r="L12" i="8"/>
  <c r="L43" i="8"/>
  <c r="L42" i="8"/>
  <c r="L41" i="8"/>
  <c r="L40" i="8"/>
  <c r="L39" i="8"/>
  <c r="L38" i="8"/>
  <c r="L37" i="8"/>
  <c r="L36" i="8"/>
  <c r="L33" i="8"/>
  <c r="L32" i="8"/>
  <c r="L31" i="8"/>
  <c r="L30" i="8"/>
  <c r="L29" i="8"/>
  <c r="L28" i="8"/>
  <c r="L27" i="8"/>
  <c r="L19" i="8"/>
  <c r="L23" i="8"/>
  <c r="L26" i="8"/>
  <c r="L22" i="8"/>
  <c r="L20" i="8"/>
  <c r="L18" i="8"/>
  <c r="L17" i="8"/>
  <c r="L16" i="8"/>
  <c r="L13" i="8"/>
  <c r="L10" i="8"/>
  <c r="L9" i="8"/>
  <c r="L8" i="8"/>
  <c r="L7" i="8"/>
  <c r="L6" i="8"/>
  <c r="J43" i="8"/>
  <c r="J42" i="8"/>
  <c r="J41" i="8"/>
  <c r="J40" i="8"/>
  <c r="J39" i="8"/>
  <c r="J38" i="8"/>
  <c r="J37" i="8"/>
  <c r="J36" i="8"/>
  <c r="J33" i="8"/>
  <c r="J32" i="8"/>
  <c r="J31" i="8"/>
  <c r="J30" i="8"/>
  <c r="J29" i="8"/>
  <c r="J28" i="8"/>
  <c r="J27" i="8"/>
  <c r="J26" i="8"/>
  <c r="J23" i="8"/>
  <c r="J22" i="8"/>
  <c r="J20" i="8"/>
  <c r="J19" i="8"/>
  <c r="J18" i="8"/>
  <c r="J17" i="8"/>
  <c r="J16" i="8"/>
  <c r="J13" i="8"/>
  <c r="J12" i="8"/>
  <c r="J10" i="8"/>
  <c r="J9" i="8"/>
  <c r="J8" i="8"/>
  <c r="J7" i="8"/>
  <c r="J6" i="8"/>
  <c r="I43" i="8"/>
  <c r="I42" i="8"/>
  <c r="I41" i="8"/>
  <c r="I40" i="8"/>
  <c r="I39" i="8"/>
  <c r="I38" i="8"/>
  <c r="I37" i="8"/>
  <c r="I36" i="8"/>
  <c r="I33" i="8"/>
  <c r="I32" i="8"/>
  <c r="I31" i="8"/>
  <c r="I30" i="8"/>
  <c r="I29" i="8"/>
  <c r="I28" i="8"/>
  <c r="I27" i="8"/>
  <c r="I26" i="8"/>
  <c r="I23" i="8"/>
  <c r="I22" i="8"/>
  <c r="I20" i="8"/>
  <c r="I19" i="8"/>
  <c r="I18" i="8"/>
  <c r="I17" i="8"/>
  <c r="I16" i="8"/>
  <c r="I13" i="8"/>
  <c r="I12" i="8"/>
  <c r="I10" i="8"/>
  <c r="I9" i="8"/>
  <c r="I8" i="8"/>
  <c r="I7" i="8"/>
  <c r="I6" i="8"/>
  <c r="F39" i="8"/>
  <c r="H43" i="8"/>
  <c r="H42" i="8"/>
  <c r="H41" i="8"/>
  <c r="H40" i="8"/>
  <c r="H39" i="8"/>
  <c r="H38" i="8"/>
  <c r="H37" i="8"/>
  <c r="H36" i="8"/>
  <c r="H33" i="8"/>
  <c r="H32" i="8"/>
  <c r="H31" i="8"/>
  <c r="H30" i="8"/>
  <c r="H29" i="8"/>
  <c r="H28" i="8"/>
  <c r="H27" i="8"/>
  <c r="H26" i="8"/>
  <c r="H6" i="8" l="1"/>
  <c r="H7" i="8"/>
  <c r="H8" i="8"/>
  <c r="H10" i="8"/>
  <c r="H13" i="8"/>
  <c r="H12" i="8"/>
  <c r="H9" i="8"/>
  <c r="H22" i="8"/>
  <c r="H23" i="8"/>
  <c r="H20" i="8"/>
  <c r="H19" i="8"/>
  <c r="H18" i="8"/>
  <c r="H17" i="8"/>
  <c r="H16" i="8"/>
  <c r="G26" i="8" l="1"/>
  <c r="K43" i="8"/>
  <c r="G43" i="8"/>
  <c r="F43" i="8"/>
  <c r="E43" i="8"/>
  <c r="D43" i="8"/>
  <c r="C43" i="8"/>
  <c r="B43" i="8"/>
  <c r="K42" i="8"/>
  <c r="G42" i="8"/>
  <c r="F42" i="8"/>
  <c r="E42" i="8"/>
  <c r="D42" i="8"/>
  <c r="C42" i="8"/>
  <c r="B42" i="8"/>
  <c r="K41" i="8"/>
  <c r="G41" i="8"/>
  <c r="F41" i="8"/>
  <c r="E41" i="8"/>
  <c r="D41" i="8"/>
  <c r="C41" i="8"/>
  <c r="B41" i="8"/>
  <c r="K40" i="8"/>
  <c r="G40" i="8"/>
  <c r="F40" i="8"/>
  <c r="E40" i="8"/>
  <c r="D40" i="8"/>
  <c r="C40" i="8"/>
  <c r="B40" i="8"/>
  <c r="K39" i="8"/>
  <c r="G39" i="8"/>
  <c r="E39" i="8"/>
  <c r="D39" i="8"/>
  <c r="C39" i="8"/>
  <c r="B39" i="8"/>
  <c r="K38" i="8"/>
  <c r="G38" i="8"/>
  <c r="F38" i="8"/>
  <c r="E38" i="8"/>
  <c r="D38" i="8"/>
  <c r="C38" i="8"/>
  <c r="B38" i="8"/>
  <c r="K37" i="8"/>
  <c r="G37" i="8"/>
  <c r="F37" i="8"/>
  <c r="E37" i="8"/>
  <c r="D37" i="8"/>
  <c r="C37" i="8"/>
  <c r="B37" i="8"/>
  <c r="K36" i="8"/>
  <c r="G36" i="8"/>
  <c r="F36" i="8"/>
  <c r="E36" i="8"/>
  <c r="D36" i="8"/>
  <c r="C36" i="8"/>
  <c r="B36" i="8"/>
  <c r="K33" i="8"/>
  <c r="G33" i="8"/>
  <c r="F33" i="8"/>
  <c r="E33" i="8"/>
  <c r="D33" i="8"/>
  <c r="C33" i="8"/>
  <c r="B33" i="8"/>
  <c r="K32" i="8"/>
  <c r="G32" i="8"/>
  <c r="F32" i="8"/>
  <c r="E32" i="8"/>
  <c r="D32" i="8"/>
  <c r="C32" i="8"/>
  <c r="B32" i="8"/>
  <c r="K31" i="8"/>
  <c r="G31" i="8"/>
  <c r="F31" i="8"/>
  <c r="E31" i="8"/>
  <c r="D31" i="8"/>
  <c r="C31" i="8"/>
  <c r="B31" i="8"/>
  <c r="K30" i="8"/>
  <c r="G30" i="8"/>
  <c r="F30" i="8"/>
  <c r="E30" i="8"/>
  <c r="D30" i="8"/>
  <c r="C30" i="8"/>
  <c r="B30" i="8"/>
  <c r="K29" i="8"/>
  <c r="G29" i="8"/>
  <c r="F29" i="8"/>
  <c r="E29" i="8"/>
  <c r="D29" i="8"/>
  <c r="C29" i="8"/>
  <c r="B29" i="8"/>
  <c r="K28" i="8"/>
  <c r="G28" i="8"/>
  <c r="F28" i="8"/>
  <c r="E28" i="8"/>
  <c r="D28" i="8"/>
  <c r="C28" i="8"/>
  <c r="B28" i="8"/>
  <c r="K27" i="8"/>
  <c r="G27" i="8"/>
  <c r="F27" i="8"/>
  <c r="E27" i="8"/>
  <c r="D27" i="8"/>
  <c r="C27" i="8"/>
  <c r="B27" i="8"/>
  <c r="K26" i="8"/>
  <c r="F26" i="8"/>
  <c r="E26" i="8"/>
  <c r="D26" i="8"/>
  <c r="C26" i="8"/>
  <c r="B26" i="8"/>
  <c r="K23" i="8"/>
  <c r="G23" i="8"/>
  <c r="F23" i="8"/>
  <c r="E23" i="8"/>
  <c r="D23" i="8"/>
  <c r="C23" i="8"/>
  <c r="B23" i="8"/>
  <c r="K22" i="8"/>
  <c r="G22" i="8"/>
  <c r="F22" i="8"/>
  <c r="E22" i="8"/>
  <c r="D22" i="8"/>
  <c r="C22" i="8"/>
  <c r="B22" i="8"/>
  <c r="K20" i="8"/>
  <c r="G20" i="8"/>
  <c r="F20" i="8"/>
  <c r="E20" i="8"/>
  <c r="D20" i="8"/>
  <c r="C20" i="8"/>
  <c r="B20" i="8"/>
  <c r="K19" i="8"/>
  <c r="G19" i="8"/>
  <c r="F19" i="8"/>
  <c r="E19" i="8"/>
  <c r="D19" i="8"/>
  <c r="C19" i="8"/>
  <c r="B19" i="8"/>
  <c r="K18" i="8"/>
  <c r="G18" i="8"/>
  <c r="F18" i="8"/>
  <c r="E18" i="8"/>
  <c r="D18" i="8"/>
  <c r="C18" i="8"/>
  <c r="B18" i="8"/>
  <c r="K17" i="8"/>
  <c r="G17" i="8"/>
  <c r="F17" i="8"/>
  <c r="E17" i="8"/>
  <c r="D17" i="8"/>
  <c r="C17" i="8"/>
  <c r="B17" i="8"/>
  <c r="K16" i="8"/>
  <c r="G16" i="8"/>
  <c r="F16" i="8"/>
  <c r="E16" i="8"/>
  <c r="D16" i="8"/>
  <c r="C16" i="8"/>
  <c r="B16" i="8"/>
  <c r="K13" i="8" l="1"/>
  <c r="K12" i="8"/>
  <c r="K10" i="8"/>
  <c r="K9" i="8"/>
  <c r="G13" i="8"/>
  <c r="G12" i="8"/>
  <c r="G10" i="8"/>
  <c r="G9" i="8"/>
  <c r="K8" i="8"/>
  <c r="G8" i="8"/>
  <c r="K7" i="8"/>
  <c r="G7" i="8"/>
  <c r="K6" i="8"/>
  <c r="G6" i="8"/>
  <c r="F12" i="8" l="1"/>
  <c r="E12" i="8"/>
  <c r="D12" i="8"/>
  <c r="C12" i="8"/>
  <c r="B12" i="8"/>
  <c r="F13" i="8"/>
  <c r="E13" i="8"/>
  <c r="D13" i="8"/>
  <c r="C13" i="8"/>
  <c r="B13" i="8"/>
  <c r="F10" i="8"/>
  <c r="E10" i="8"/>
  <c r="D10" i="8"/>
  <c r="C10" i="8"/>
  <c r="B10" i="8"/>
  <c r="F9" i="8"/>
  <c r="E9" i="8"/>
  <c r="D9" i="8"/>
  <c r="C9" i="8"/>
  <c r="B9" i="8"/>
  <c r="F8" i="8"/>
  <c r="E8" i="8"/>
  <c r="D8" i="8"/>
  <c r="C8" i="8"/>
  <c r="B8" i="8"/>
  <c r="F7" i="8"/>
  <c r="E7" i="8"/>
  <c r="D7" i="8"/>
  <c r="C7" i="8"/>
  <c r="B7" i="8"/>
  <c r="E6" i="8"/>
  <c r="F6" i="8"/>
  <c r="D6" i="8"/>
  <c r="C6" i="8"/>
  <c r="B6" i="8"/>
</calcChain>
</file>

<file path=xl/sharedStrings.xml><?xml version="1.0" encoding="utf-8"?>
<sst xmlns="http://schemas.openxmlformats.org/spreadsheetml/2006/main" count="60" uniqueCount="42">
  <si>
    <t xml:space="preserve">   Beef</t>
  </si>
  <si>
    <t xml:space="preserve">   Pork</t>
  </si>
  <si>
    <t xml:space="preserve">   Broilers</t>
  </si>
  <si>
    <t xml:space="preserve">   Turkeys</t>
  </si>
  <si>
    <t xml:space="preserve">   Eggs, number</t>
  </si>
  <si>
    <t xml:space="preserve">   Soy bean meal, 48% protein, $/ton /2</t>
  </si>
  <si>
    <t xml:space="preserve">   Pork exports</t>
  </si>
  <si>
    <t xml:space="preserve">   Pork imports</t>
  </si>
  <si>
    <t xml:space="preserve">   Broiler exports</t>
  </si>
  <si>
    <t xml:space="preserve">   Turkey exports </t>
  </si>
  <si>
    <t xml:space="preserve"> Annual</t>
  </si>
  <si>
    <t>III</t>
  </si>
  <si>
    <t>IV</t>
  </si>
  <si>
    <t xml:space="preserve">   Lamb and mutton</t>
  </si>
  <si>
    <t>Market prices</t>
  </si>
  <si>
    <t xml:space="preserve">   Lamb and mutton imports</t>
  </si>
  <si>
    <t>I</t>
  </si>
  <si>
    <t>II</t>
  </si>
  <si>
    <t>Source: World Agricultural Supply and Demand Estimates and Supporting Materials.</t>
  </si>
  <si>
    <t xml:space="preserve">   Live swine imports (thousand head)</t>
  </si>
  <si>
    <t>U.S. red meat and poultry forecasts</t>
  </si>
  <si>
    <t>Production, million pounds</t>
  </si>
  <si>
    <t>Per capita disappearance, retail pounds 1/</t>
  </si>
  <si>
    <t xml:space="preserve">   Beef and veal imports</t>
  </si>
  <si>
    <t xml:space="preserve">   Table eggs, million dozen</t>
  </si>
  <si>
    <t xml:space="preserve">   Total red meat and poultry</t>
  </si>
  <si>
    <t xml:space="preserve">   Steers 5-area Direct, Total all grades, dollars/cwt</t>
  </si>
  <si>
    <t xml:space="preserve">   Cows, Live equivalent, Cutter 90% lean, 500 lbs and up, National, dollars/cwt</t>
  </si>
  <si>
    <t xml:space="preserve">   Choice/Prime slaughter lambs, National, dollars/cwt</t>
  </si>
  <si>
    <t xml:space="preserve">   Eggs, Grade A large, New York, volume buyers, cents/dozen</t>
  </si>
  <si>
    <t>U.S. trade, million pounds, carcass-weight equivalent</t>
  </si>
  <si>
    <t xml:space="preserve">   Barrows and gilts, National base cost, 51-52% lean, live equivalent, dollars/cwt</t>
  </si>
  <si>
    <t xml:space="preserve">   Turkeys, National 8-16 lb hens, National, cents/lb</t>
  </si>
  <si>
    <t xml:space="preserve">    </t>
  </si>
  <si>
    <t>Note: Forecasts are in bold.  cwt=hundredweight.</t>
  </si>
  <si>
    <t xml:space="preserve">   Broilers, Wholesale, National composite, weighted average, cents/lb</t>
  </si>
  <si>
    <t xml:space="preserve">   Beef and veal exports</t>
  </si>
  <si>
    <t xml:space="preserve">1/ Per capita meat and egg disappearance data are calculated using the Resident Population </t>
  </si>
  <si>
    <t xml:space="preserve">   plus Armed Forces Overseas series from U.S. Department of Commerce, Bureau of the Census.</t>
  </si>
  <si>
    <t>For further information, contact: Mildred Haley, Economic Research Service, USDA.</t>
  </si>
  <si>
    <t xml:space="preserve">   Feeder steers, Medium Frame No. 1, OK City, dollars/cwt</t>
  </si>
  <si>
    <r>
      <rPr>
        <b/>
        <sz val="9"/>
        <rFont val="Arial"/>
        <family val="2"/>
      </rPr>
      <t>Updated</t>
    </r>
    <r>
      <rPr>
        <sz val="9"/>
        <rFont val="Arial"/>
        <family val="2"/>
      </rPr>
      <t xml:space="preserve"> 5/12/2023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</si>
</sst>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"/>
    <numFmt numFmtId="166" formatCode="0_)"/>
  </numFmts>
  <fonts count="11" x14ac:knownFonts="1">
    <font>
      <sz val="10"/>
      <name val="Arial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>
      <alignment wrapText="1"/>
    </xf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22" fontId="1" fillId="0" borderId="0" xfId="0" applyNumberFormat="1" applyFont="1"/>
    <xf numFmtId="14" fontId="8" fillId="0" borderId="0" xfId="0" quotePrefix="1" applyNumberFormat="1" applyFont="1" applyAlignment="1">
      <alignment horizontal="left"/>
    </xf>
    <xf numFmtId="0" fontId="3" fillId="0" borderId="0" xfId="0" applyFont="1"/>
    <xf numFmtId="1" fontId="6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0" fillId="0" borderId="0" xfId="0" applyFont="1"/>
    <xf numFmtId="0" fontId="6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4" fontId="3" fillId="0" borderId="0" xfId="0" applyNumberFormat="1" applyFont="1"/>
    <xf numFmtId="0" fontId="3" fillId="0" borderId="2" xfId="0" quotePrefix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0" borderId="18" xfId="0" applyBorder="1"/>
    <xf numFmtId="0" fontId="8" fillId="0" borderId="19" xfId="0" quotePrefix="1" applyFont="1" applyBorder="1" applyAlignment="1">
      <alignment horizontal="center"/>
    </xf>
    <xf numFmtId="0" fontId="0" fillId="0" borderId="15" xfId="0" applyBorder="1"/>
    <xf numFmtId="3" fontId="8" fillId="0" borderId="15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0" fillId="0" borderId="17" xfId="0" applyBorder="1"/>
    <xf numFmtId="2" fontId="8" fillId="0" borderId="17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5 2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S%20Projects-%20Active/Livestock-ICEC/Livesto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rt_Cuts_Livestock"/>
      <sheetName val="TitlePG"/>
      <sheetName val="Macro"/>
      <sheetName val="Ration Values"/>
      <sheetName val="Table1"/>
      <sheetName val="Table2"/>
      <sheetName val="Table3"/>
      <sheetName val="Table4"/>
      <sheetName val="Table5_5A"/>
      <sheetName val="Table6_6A"/>
      <sheetName val="Table7"/>
      <sheetName val="Table8"/>
      <sheetName val="Table9"/>
      <sheetName val="Table10"/>
      <sheetName val="Table11"/>
      <sheetName val="Table12"/>
      <sheetName val="Table13"/>
      <sheetName val="Table14"/>
      <sheetName val="Table15"/>
      <sheetName val="Table16"/>
      <sheetName val="Table17"/>
      <sheetName val="Table18_18A"/>
      <sheetName val="Table19"/>
      <sheetName val="Table20_20A"/>
      <sheetName val="Table21_21A"/>
      <sheetName val="Table22_22A"/>
      <sheetName val="Table23"/>
      <sheetName val="Slugdays"/>
      <sheetName val="Summary"/>
      <sheetName val="Sumprice"/>
      <sheetName val="Sumslau"/>
      <sheetName val="Sumtrade"/>
      <sheetName val="Retalsum"/>
      <sheetName val="Sumegg"/>
      <sheetName val="Macrosum"/>
      <sheetName val="FAS Calculations"/>
      <sheetName val="WASDE_Table1-6"/>
      <sheetName val="WASDE_Table7-8"/>
      <sheetName val="WASDE_Table9-10"/>
      <sheetName val="WASDE_Table12-14"/>
      <sheetName val="WASDE_Table19"/>
      <sheetName val="MacroEconomic"/>
      <sheetName val="WASDE_Timest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7">
          <cell r="B207">
            <v>1606.644</v>
          </cell>
        </row>
        <row r="208">
          <cell r="B208">
            <v>1649.1079999999999</v>
          </cell>
        </row>
        <row r="209">
          <cell r="B209">
            <v>1772.174</v>
          </cell>
        </row>
        <row r="210">
          <cell r="B210">
            <v>1634.9349999999999</v>
          </cell>
        </row>
        <row r="211">
          <cell r="B211">
            <v>6662.860999999999</v>
          </cell>
        </row>
        <row r="214">
          <cell r="B214">
            <v>1653.5509999999999</v>
          </cell>
        </row>
        <row r="215">
          <cell r="B215">
            <v>1664.71</v>
          </cell>
        </row>
        <row r="216">
          <cell r="B216">
            <v>1602.346</v>
          </cell>
        </row>
        <row r="217">
          <cell r="B217">
            <v>1565</v>
          </cell>
        </row>
        <row r="218">
          <cell r="B218">
            <v>6485.607</v>
          </cell>
        </row>
        <row r="221">
          <cell r="B221">
            <v>1671</v>
          </cell>
        </row>
        <row r="222">
          <cell r="B222">
            <v>1685</v>
          </cell>
        </row>
        <row r="223">
          <cell r="B223">
            <v>1620</v>
          </cell>
        </row>
        <row r="224">
          <cell r="B224">
            <v>1580</v>
          </cell>
        </row>
        <row r="225">
          <cell r="B225">
            <v>6556</v>
          </cell>
        </row>
        <row r="228">
          <cell r="B228">
            <v>1675</v>
          </cell>
        </row>
        <row r="232">
          <cell r="B232">
            <v>6560</v>
          </cell>
        </row>
      </sheetData>
      <sheetData sheetId="8">
        <row r="208">
          <cell r="B208">
            <v>112.98</v>
          </cell>
          <cell r="C208">
            <v>134.30000000000001</v>
          </cell>
          <cell r="D208">
            <v>59.63</v>
          </cell>
          <cell r="G208">
            <v>55.71</v>
          </cell>
          <cell r="I208">
            <v>165.42</v>
          </cell>
          <cell r="K208">
            <v>83.98</v>
          </cell>
          <cell r="M208">
            <v>110.14</v>
          </cell>
          <cell r="O208">
            <v>127.8</v>
          </cell>
        </row>
        <row r="209">
          <cell r="B209">
            <v>120.75</v>
          </cell>
          <cell r="C209">
            <v>140.22</v>
          </cell>
          <cell r="D209">
            <v>67.540000000000006</v>
          </cell>
          <cell r="G209">
            <v>80.92</v>
          </cell>
          <cell r="I209">
            <v>211.79</v>
          </cell>
          <cell r="K209">
            <v>104.43</v>
          </cell>
          <cell r="M209">
            <v>117.7</v>
          </cell>
          <cell r="O209">
            <v>94.22</v>
          </cell>
        </row>
        <row r="210">
          <cell r="B210">
            <v>123.51</v>
          </cell>
          <cell r="C210">
            <v>153.69</v>
          </cell>
          <cell r="D210">
            <v>69.209999999999994</v>
          </cell>
          <cell r="G210">
            <v>76.150000000000006</v>
          </cell>
          <cell r="I210">
            <v>256.86</v>
          </cell>
          <cell r="K210">
            <v>105.37</v>
          </cell>
          <cell r="M210">
            <v>129.72999999999999</v>
          </cell>
          <cell r="O210">
            <v>120.09</v>
          </cell>
        </row>
        <row r="211">
          <cell r="B211">
            <v>132.36000000000001</v>
          </cell>
          <cell r="C211">
            <v>159.59</v>
          </cell>
          <cell r="D211">
            <v>63.24</v>
          </cell>
          <cell r="G211">
            <v>56.36</v>
          </cell>
          <cell r="I211">
            <v>233.61</v>
          </cell>
          <cell r="K211">
            <v>110.94</v>
          </cell>
          <cell r="M211">
            <v>133.44</v>
          </cell>
          <cell r="O211">
            <v>131.82</v>
          </cell>
        </row>
        <row r="212">
          <cell r="B212">
            <v>122.4</v>
          </cell>
          <cell r="C212">
            <v>146.94999999999999</v>
          </cell>
          <cell r="D212">
            <v>64.905000000000001</v>
          </cell>
          <cell r="G212">
            <v>67.284999999999997</v>
          </cell>
          <cell r="I212">
            <v>216.92</v>
          </cell>
          <cell r="K212">
            <v>101.18</v>
          </cell>
          <cell r="M212">
            <v>122.7525</v>
          </cell>
          <cell r="O212">
            <v>118.4825</v>
          </cell>
        </row>
        <row r="215">
          <cell r="B215">
            <v>139.25</v>
          </cell>
          <cell r="C215">
            <v>156.04</v>
          </cell>
          <cell r="D215">
            <v>72.650000000000006</v>
          </cell>
          <cell r="G215">
            <v>65.55</v>
          </cell>
          <cell r="I215">
            <v>225</v>
          </cell>
          <cell r="K215">
            <v>135.07</v>
          </cell>
          <cell r="M215">
            <v>131.4</v>
          </cell>
          <cell r="O215">
            <v>170.8</v>
          </cell>
        </row>
        <row r="216">
          <cell r="B216">
            <v>141.93</v>
          </cell>
          <cell r="C216">
            <v>158.35</v>
          </cell>
          <cell r="D216">
            <v>83.41</v>
          </cell>
          <cell r="G216">
            <v>75.58</v>
          </cell>
          <cell r="I216">
            <v>210.33</v>
          </cell>
          <cell r="K216">
            <v>167.46</v>
          </cell>
          <cell r="M216">
            <v>143.86000000000001</v>
          </cell>
          <cell r="O216">
            <v>251.6</v>
          </cell>
        </row>
        <row r="217">
          <cell r="B217">
            <v>143.41999999999999</v>
          </cell>
          <cell r="C217">
            <v>172.31</v>
          </cell>
          <cell r="D217">
            <v>84.01</v>
          </cell>
          <cell r="G217">
            <v>80.2</v>
          </cell>
          <cell r="I217">
            <v>138.69</v>
          </cell>
          <cell r="K217">
            <v>136.13</v>
          </cell>
          <cell r="M217">
            <v>165.4</v>
          </cell>
          <cell r="O217">
            <v>295.60000000000002</v>
          </cell>
        </row>
        <row r="218">
          <cell r="B218">
            <v>152.99</v>
          </cell>
          <cell r="C218">
            <v>177.06</v>
          </cell>
          <cell r="D218">
            <v>73.69</v>
          </cell>
          <cell r="G218">
            <v>63.49</v>
          </cell>
          <cell r="I218">
            <v>124.26</v>
          </cell>
          <cell r="K218">
            <v>123.49</v>
          </cell>
          <cell r="M218">
            <v>177.5</v>
          </cell>
          <cell r="O218">
            <v>411.7</v>
          </cell>
        </row>
        <row r="219">
          <cell r="B219">
            <v>144.39750000000001</v>
          </cell>
          <cell r="C219">
            <v>165.94</v>
          </cell>
          <cell r="D219">
            <v>78.44</v>
          </cell>
          <cell r="G219">
            <v>71.204999999999998</v>
          </cell>
          <cell r="I219">
            <v>174.57</v>
          </cell>
          <cell r="K219">
            <v>140.53749999999999</v>
          </cell>
          <cell r="M219">
            <v>154.54</v>
          </cell>
          <cell r="O219">
            <v>282.42500000000001</v>
          </cell>
        </row>
        <row r="222">
          <cell r="B222">
            <v>160.9</v>
          </cell>
          <cell r="C222">
            <v>183.48</v>
          </cell>
          <cell r="D222">
            <v>82.91</v>
          </cell>
          <cell r="G222">
            <v>54.83</v>
          </cell>
          <cell r="I222">
            <v>134.22999999999999</v>
          </cell>
          <cell r="K222">
            <v>124.52</v>
          </cell>
          <cell r="M222">
            <v>170.81</v>
          </cell>
          <cell r="O222">
            <v>315.89999999999998</v>
          </cell>
        </row>
        <row r="223">
          <cell r="B223">
            <v>172</v>
          </cell>
          <cell r="C223">
            <v>204</v>
          </cell>
          <cell r="D223">
            <v>97</v>
          </cell>
          <cell r="G223">
            <v>56</v>
          </cell>
          <cell r="I223">
            <v>143</v>
          </cell>
          <cell r="K223">
            <v>142</v>
          </cell>
          <cell r="M223">
            <v>170</v>
          </cell>
          <cell r="O223">
            <v>135</v>
          </cell>
        </row>
        <row r="224">
          <cell r="B224">
            <v>164</v>
          </cell>
          <cell r="C224">
            <v>214</v>
          </cell>
          <cell r="D224">
            <v>110</v>
          </cell>
          <cell r="G224">
            <v>60</v>
          </cell>
          <cell r="I224">
            <v>140</v>
          </cell>
          <cell r="K224">
            <v>130</v>
          </cell>
          <cell r="M224">
            <v>170</v>
          </cell>
          <cell r="O224">
            <v>140</v>
          </cell>
        </row>
        <row r="225">
          <cell r="B225">
            <v>169</v>
          </cell>
          <cell r="C225">
            <v>220</v>
          </cell>
          <cell r="D225">
            <v>107</v>
          </cell>
          <cell r="G225">
            <v>55</v>
          </cell>
          <cell r="I225">
            <v>145</v>
          </cell>
          <cell r="K225">
            <v>130</v>
          </cell>
          <cell r="M225">
            <v>175</v>
          </cell>
          <cell r="O225">
            <v>160</v>
          </cell>
        </row>
        <row r="226">
          <cell r="B226">
            <v>166.47499999999999</v>
          </cell>
          <cell r="C226">
            <v>205.37</v>
          </cell>
          <cell r="D226">
            <v>99.227499999999992</v>
          </cell>
          <cell r="G226">
            <v>56.457499999999996</v>
          </cell>
          <cell r="I226">
            <v>140.5575</v>
          </cell>
          <cell r="K226">
            <v>131.63</v>
          </cell>
          <cell r="M226">
            <v>171.45249999999999</v>
          </cell>
          <cell r="O226">
            <v>187.72499999999999</v>
          </cell>
        </row>
        <row r="229">
          <cell r="B229">
            <v>175</v>
          </cell>
          <cell r="C229">
            <v>216</v>
          </cell>
          <cell r="D229">
            <v>110</v>
          </cell>
          <cell r="G229">
            <v>60</v>
          </cell>
          <cell r="I229">
            <v>145</v>
          </cell>
          <cell r="K229">
            <v>127</v>
          </cell>
          <cell r="M229">
            <v>165</v>
          </cell>
          <cell r="O229">
            <v>155</v>
          </cell>
        </row>
        <row r="233">
          <cell r="B233">
            <v>172.25</v>
          </cell>
          <cell r="C233">
            <v>220.75</v>
          </cell>
          <cell r="D233">
            <v>112.5</v>
          </cell>
          <cell r="G233">
            <v>61.5</v>
          </cell>
          <cell r="I233">
            <v>145</v>
          </cell>
          <cell r="K233">
            <v>128.75</v>
          </cell>
          <cell r="M233">
            <v>166.5</v>
          </cell>
          <cell r="O233">
            <v>143.75</v>
          </cell>
        </row>
      </sheetData>
      <sheetData sheetId="9"/>
      <sheetData sheetId="10">
        <row r="209">
          <cell r="B209">
            <v>6899.7</v>
          </cell>
          <cell r="F209">
            <v>695.827</v>
          </cell>
          <cell r="H209">
            <v>797.755</v>
          </cell>
          <cell r="L209">
            <v>14.535526856808259</v>
          </cell>
        </row>
        <row r="210">
          <cell r="B210">
            <v>6963.2</v>
          </cell>
          <cell r="F210">
            <v>865.29499999999996</v>
          </cell>
          <cell r="H210">
            <v>874.96199999999999</v>
          </cell>
          <cell r="L210">
            <v>14.903493587090184</v>
          </cell>
        </row>
        <row r="211">
          <cell r="B211">
            <v>6979.2</v>
          </cell>
          <cell r="F211">
            <v>922.65800000000002</v>
          </cell>
          <cell r="H211">
            <v>911.92399999999998</v>
          </cell>
          <cell r="L211">
            <v>14.629430315984171</v>
          </cell>
        </row>
        <row r="212">
          <cell r="B212">
            <v>7106.1</v>
          </cell>
          <cell r="F212">
            <v>862.53800000000001</v>
          </cell>
          <cell r="H212">
            <v>855.93499999999995</v>
          </cell>
          <cell r="L212">
            <v>14.824315311997038</v>
          </cell>
        </row>
        <row r="213">
          <cell r="B213">
            <v>27948.199999999997</v>
          </cell>
          <cell r="F213">
            <v>3346.3179999999998</v>
          </cell>
          <cell r="H213">
            <v>3440.576</v>
          </cell>
          <cell r="L213">
            <v>58.89295685585418</v>
          </cell>
        </row>
        <row r="216">
          <cell r="B216">
            <v>7023.3</v>
          </cell>
          <cell r="F216">
            <v>984.6</v>
          </cell>
          <cell r="H216">
            <v>845.8</v>
          </cell>
          <cell r="L216">
            <v>15.036419530374166</v>
          </cell>
        </row>
        <row r="217">
          <cell r="B217">
            <v>7071.6</v>
          </cell>
          <cell r="F217">
            <v>859.23400000000004</v>
          </cell>
          <cell r="H217">
            <v>939.9</v>
          </cell>
          <cell r="L217">
            <v>14.752502801081969</v>
          </cell>
        </row>
        <row r="218">
          <cell r="B218">
            <v>7143.9</v>
          </cell>
          <cell r="F218">
            <v>797.68600000000004</v>
          </cell>
          <cell r="H218">
            <v>906.3</v>
          </cell>
          <cell r="L218">
            <v>14.748369534238995</v>
          </cell>
        </row>
        <row r="219">
          <cell r="B219">
            <v>7051.9</v>
          </cell>
          <cell r="F219">
            <v>749.6</v>
          </cell>
          <cell r="H219">
            <v>844.32</v>
          </cell>
          <cell r="L219">
            <v>14.560631195022211</v>
          </cell>
        </row>
        <row r="220">
          <cell r="B220">
            <v>28290.700000000004</v>
          </cell>
          <cell r="F220">
            <v>3391.12</v>
          </cell>
          <cell r="H220">
            <v>3536.32</v>
          </cell>
          <cell r="L220">
            <v>59.096918961084519</v>
          </cell>
        </row>
        <row r="223">
          <cell r="B223">
            <v>6820.7</v>
          </cell>
          <cell r="F223">
            <v>956</v>
          </cell>
          <cell r="H223">
            <v>779</v>
          </cell>
          <cell r="L223">
            <v>14.870095790603823</v>
          </cell>
        </row>
        <row r="224">
          <cell r="B224">
            <v>6670</v>
          </cell>
          <cell r="F224">
            <v>890</v>
          </cell>
          <cell r="H224">
            <v>825</v>
          </cell>
          <cell r="L224">
            <v>14.209492646523248</v>
          </cell>
        </row>
        <row r="225">
          <cell r="B225">
            <v>6755</v>
          </cell>
          <cell r="F225">
            <v>890</v>
          </cell>
          <cell r="H225">
            <v>830</v>
          </cell>
          <cell r="L225">
            <v>14.118049208698844</v>
          </cell>
        </row>
        <row r="226">
          <cell r="B226">
            <v>6675</v>
          </cell>
          <cell r="F226">
            <v>765</v>
          </cell>
          <cell r="H226">
            <v>790</v>
          </cell>
          <cell r="L226">
            <v>13.829199871077716</v>
          </cell>
        </row>
        <row r="227">
          <cell r="B227">
            <v>26920.7</v>
          </cell>
          <cell r="F227">
            <v>3501</v>
          </cell>
          <cell r="H227">
            <v>3224</v>
          </cell>
          <cell r="L227">
            <v>57.024492370082676</v>
          </cell>
        </row>
        <row r="230">
          <cell r="B230">
            <v>6210</v>
          </cell>
          <cell r="F230">
            <v>960</v>
          </cell>
          <cell r="H230">
            <v>730</v>
          </cell>
          <cell r="L230">
            <v>13.511161440370222</v>
          </cell>
        </row>
        <row r="234">
          <cell r="B234">
            <v>24745</v>
          </cell>
          <cell r="F234">
            <v>3560</v>
          </cell>
          <cell r="H234">
            <v>2950</v>
          </cell>
          <cell r="L234">
            <v>52.800425734307446</v>
          </cell>
        </row>
      </sheetData>
      <sheetData sheetId="11">
        <row r="209">
          <cell r="B209">
            <v>7291.7</v>
          </cell>
          <cell r="F209">
            <v>247.322</v>
          </cell>
          <cell r="H209">
            <v>1921.6410000000001</v>
          </cell>
          <cell r="L209">
            <v>13.05952426986511</v>
          </cell>
        </row>
        <row r="210">
          <cell r="B210">
            <v>6668.1</v>
          </cell>
          <cell r="F210">
            <v>260.31400000000002</v>
          </cell>
          <cell r="H210">
            <v>1903.309</v>
          </cell>
          <cell r="L210">
            <v>11.765531502416954</v>
          </cell>
        </row>
        <row r="211">
          <cell r="B211">
            <v>6530</v>
          </cell>
          <cell r="F211">
            <v>308.44400000000002</v>
          </cell>
          <cell r="H211">
            <v>1549.52</v>
          </cell>
          <cell r="L211">
            <v>12.268231096596148</v>
          </cell>
        </row>
        <row r="212">
          <cell r="B212">
            <v>7184.9</v>
          </cell>
          <cell r="F212">
            <v>363.96300000000002</v>
          </cell>
          <cell r="H212">
            <v>1651.941</v>
          </cell>
          <cell r="L212">
            <v>13.957642069014849</v>
          </cell>
        </row>
        <row r="213">
          <cell r="B213">
            <v>27674.699999999997</v>
          </cell>
          <cell r="F213">
            <v>1180.0430000000001</v>
          </cell>
          <cell r="H213">
            <v>7026.4109999999991</v>
          </cell>
          <cell r="L213">
            <v>51.052583787622126</v>
          </cell>
        </row>
        <row r="216">
          <cell r="B216">
            <v>6904.5</v>
          </cell>
          <cell r="F216">
            <v>358.4</v>
          </cell>
          <cell r="H216">
            <v>1540.6</v>
          </cell>
          <cell r="L216">
            <v>13.13657884437562</v>
          </cell>
        </row>
        <row r="217">
          <cell r="B217">
            <v>6638.5</v>
          </cell>
          <cell r="F217">
            <v>368.7</v>
          </cell>
          <cell r="H217">
            <v>1608.5</v>
          </cell>
          <cell r="L217">
            <v>12.43083765106962</v>
          </cell>
        </row>
        <row r="218">
          <cell r="B218">
            <v>6533.8</v>
          </cell>
          <cell r="F218">
            <v>316.85000000000002</v>
          </cell>
          <cell r="H218">
            <v>1509.4</v>
          </cell>
          <cell r="L218">
            <v>12.424918506922364</v>
          </cell>
        </row>
        <row r="219">
          <cell r="B219">
            <v>6918.8</v>
          </cell>
          <cell r="F219">
            <v>299.90699999999998</v>
          </cell>
          <cell r="H219">
            <v>1679.0119999999999</v>
          </cell>
          <cell r="L219">
            <v>13.081849276105428</v>
          </cell>
        </row>
        <row r="220">
          <cell r="B220">
            <v>26995.599999999999</v>
          </cell>
          <cell r="F220">
            <v>1343.8569999999997</v>
          </cell>
          <cell r="H220">
            <v>6337.5119999999997</v>
          </cell>
          <cell r="L220">
            <v>51.074335299552573</v>
          </cell>
        </row>
        <row r="223">
          <cell r="B223">
            <v>7070.5</v>
          </cell>
          <cell r="F223">
            <v>284</v>
          </cell>
          <cell r="H223">
            <v>1668</v>
          </cell>
          <cell r="L223">
            <v>12.997327695279983</v>
          </cell>
        </row>
        <row r="224">
          <cell r="B224">
            <v>6640</v>
          </cell>
          <cell r="F224">
            <v>260</v>
          </cell>
          <cell r="H224">
            <v>1630</v>
          </cell>
          <cell r="L224">
            <v>12.120979862594144</v>
          </cell>
        </row>
        <row r="225">
          <cell r="B225">
            <v>6605</v>
          </cell>
          <cell r="F225">
            <v>255</v>
          </cell>
          <cell r="H225">
            <v>1510</v>
          </cell>
          <cell r="L225">
            <v>12.37801484162647</v>
          </cell>
        </row>
        <row r="226">
          <cell r="B226">
            <v>7065</v>
          </cell>
          <cell r="F226">
            <v>270</v>
          </cell>
          <cell r="H226">
            <v>1695</v>
          </cell>
          <cell r="L226">
            <v>13.227629206147139</v>
          </cell>
        </row>
        <row r="227">
          <cell r="B227">
            <v>27380.5</v>
          </cell>
          <cell r="F227">
            <v>1069</v>
          </cell>
          <cell r="H227">
            <v>6503</v>
          </cell>
          <cell r="L227">
            <v>50.724823463915385</v>
          </cell>
        </row>
        <row r="230">
          <cell r="B230">
            <v>6930</v>
          </cell>
          <cell r="F230">
            <v>300</v>
          </cell>
          <cell r="H230">
            <v>1620</v>
          </cell>
          <cell r="L230">
            <v>12.819255343341545</v>
          </cell>
        </row>
        <row r="234">
          <cell r="B234">
            <v>27350</v>
          </cell>
          <cell r="F234">
            <v>1155</v>
          </cell>
          <cell r="H234">
            <v>6320</v>
          </cell>
          <cell r="L234">
            <v>51.003442349411664</v>
          </cell>
        </row>
      </sheetData>
      <sheetData sheetId="12"/>
      <sheetData sheetId="13">
        <row r="209">
          <cell r="B209">
            <v>35.299999999999997</v>
          </cell>
          <cell r="F209">
            <v>68.692999999999998</v>
          </cell>
          <cell r="L209">
            <v>0.27893791462225059</v>
          </cell>
        </row>
        <row r="210">
          <cell r="B210">
            <v>36</v>
          </cell>
          <cell r="F210">
            <v>92.759</v>
          </cell>
          <cell r="L210">
            <v>0.35617194627766208</v>
          </cell>
        </row>
        <row r="211">
          <cell r="B211">
            <v>31.8</v>
          </cell>
          <cell r="F211">
            <v>99.900999999999996</v>
          </cell>
          <cell r="L211">
            <v>0.34215703593776237</v>
          </cell>
        </row>
        <row r="212">
          <cell r="B212">
            <v>35.200000000000003</v>
          </cell>
          <cell r="F212">
            <v>102.553</v>
          </cell>
          <cell r="L212">
            <v>0.37767431192930967</v>
          </cell>
        </row>
        <row r="213">
          <cell r="B213">
            <v>138.30000000000001</v>
          </cell>
          <cell r="F213">
            <v>363.90600000000001</v>
          </cell>
          <cell r="L213">
            <v>1.3550480365637532</v>
          </cell>
        </row>
        <row r="216">
          <cell r="B216">
            <v>31.5</v>
          </cell>
          <cell r="F216">
            <v>88.3</v>
          </cell>
          <cell r="L216">
            <v>0.31510630238682558</v>
          </cell>
        </row>
        <row r="217">
          <cell r="B217">
            <v>34.6</v>
          </cell>
          <cell r="F217">
            <v>87.9</v>
          </cell>
          <cell r="L217">
            <v>0.32902737755638028</v>
          </cell>
        </row>
        <row r="218">
          <cell r="B218">
            <v>32.700000000000003</v>
          </cell>
          <cell r="F218">
            <v>92.631</v>
          </cell>
          <cell r="L218">
            <v>0.31205019872885753</v>
          </cell>
        </row>
        <row r="219">
          <cell r="B219">
            <v>32.299999999999997</v>
          </cell>
          <cell r="F219">
            <v>89.3</v>
          </cell>
          <cell r="L219">
            <v>0.3341636285024488</v>
          </cell>
        </row>
        <row r="220">
          <cell r="B220">
            <v>131.1</v>
          </cell>
          <cell r="F220">
            <v>358.13100000000003</v>
          </cell>
          <cell r="L220">
            <v>1.2903778548932305</v>
          </cell>
        </row>
        <row r="223">
          <cell r="B223">
            <v>33</v>
          </cell>
          <cell r="F223">
            <v>78.7</v>
          </cell>
          <cell r="L223">
            <v>0.2989261023805686</v>
          </cell>
        </row>
        <row r="224">
          <cell r="B224">
            <v>33</v>
          </cell>
          <cell r="F224">
            <v>80</v>
          </cell>
          <cell r="L224">
            <v>0.28682780676691677</v>
          </cell>
        </row>
        <row r="225">
          <cell r="B225">
            <v>32</v>
          </cell>
          <cell r="F225">
            <v>90</v>
          </cell>
          <cell r="L225">
            <v>0.32262738975389965</v>
          </cell>
        </row>
        <row r="226">
          <cell r="B226">
            <v>33</v>
          </cell>
          <cell r="F226">
            <v>90</v>
          </cell>
          <cell r="L226">
            <v>0.32451360718428635</v>
          </cell>
        </row>
        <row r="227">
          <cell r="B227">
            <v>131</v>
          </cell>
          <cell r="F227">
            <v>338.7</v>
          </cell>
          <cell r="L227">
            <v>1.2329813706268684</v>
          </cell>
        </row>
        <row r="230">
          <cell r="B230">
            <v>32</v>
          </cell>
          <cell r="F230">
            <v>95</v>
          </cell>
          <cell r="L230">
            <v>0.33480616611599873</v>
          </cell>
        </row>
        <row r="234">
          <cell r="B234">
            <v>129</v>
          </cell>
          <cell r="F234">
            <v>370</v>
          </cell>
          <cell r="L234">
            <v>1.3258375396272088</v>
          </cell>
        </row>
      </sheetData>
      <sheetData sheetId="14">
        <row r="209">
          <cell r="B209">
            <v>14240.9</v>
          </cell>
          <cell r="L209">
            <v>27.91479899568407</v>
          </cell>
        </row>
        <row r="210">
          <cell r="B210">
            <v>13679.3</v>
          </cell>
          <cell r="L210">
            <v>27.064784742746284</v>
          </cell>
        </row>
        <row r="211">
          <cell r="B211">
            <v>13553.6</v>
          </cell>
          <cell r="L211">
            <v>27.275734893547941</v>
          </cell>
        </row>
        <row r="212">
          <cell r="B212">
            <v>14340.7</v>
          </cell>
          <cell r="L212">
            <v>29.203141237000906</v>
          </cell>
        </row>
        <row r="213">
          <cell r="B213">
            <v>55814.5</v>
          </cell>
          <cell r="L213">
            <v>111.46041470734252</v>
          </cell>
        </row>
        <row r="216">
          <cell r="B216">
            <v>13973</v>
          </cell>
          <cell r="L216">
            <v>28.5276244471439</v>
          </cell>
        </row>
        <row r="217">
          <cell r="B217">
            <v>13758.2</v>
          </cell>
          <cell r="L217">
            <v>27.549017225304087</v>
          </cell>
        </row>
        <row r="218">
          <cell r="B218">
            <v>13723.400000000001</v>
          </cell>
          <cell r="L218">
            <v>27.517606195215162</v>
          </cell>
        </row>
        <row r="219">
          <cell r="L219">
            <v>28.019520706388558</v>
          </cell>
        </row>
        <row r="220">
          <cell r="B220">
            <v>55471.1</v>
          </cell>
          <cell r="L220">
            <v>111.61261233519197</v>
          </cell>
        </row>
        <row r="223">
          <cell r="B223">
            <v>13936.6</v>
          </cell>
          <cell r="L223">
            <v>28.199408617550738</v>
          </cell>
        </row>
        <row r="224">
          <cell r="B224">
            <v>13355</v>
          </cell>
          <cell r="L224">
            <v>26.650006837938715</v>
          </cell>
        </row>
        <row r="225">
          <cell r="B225">
            <v>13404.5</v>
          </cell>
          <cell r="L225">
            <v>26.852448894770095</v>
          </cell>
        </row>
        <row r="226">
          <cell r="B226">
            <v>13786</v>
          </cell>
          <cell r="L226">
            <v>27.416394349443049</v>
          </cell>
        </row>
        <row r="227">
          <cell r="B227">
            <v>54482.1</v>
          </cell>
          <cell r="L227">
            <v>109.11740338236062</v>
          </cell>
        </row>
        <row r="230">
          <cell r="B230">
            <v>13184</v>
          </cell>
          <cell r="L230">
            <v>26.697538665044842</v>
          </cell>
        </row>
        <row r="234">
          <cell r="B234">
            <v>52274.5</v>
          </cell>
          <cell r="L234">
            <v>105.26577721422642</v>
          </cell>
        </row>
      </sheetData>
      <sheetData sheetId="15">
        <row r="209">
          <cell r="B209">
            <v>10893.284</v>
          </cell>
          <cell r="I209">
            <v>1850.6089999999999</v>
          </cell>
          <cell r="M209">
            <v>23.516263435748776</v>
          </cell>
        </row>
        <row r="210">
          <cell r="B210">
            <v>11231.907999999999</v>
          </cell>
          <cell r="I210">
            <v>1772.04</v>
          </cell>
          <cell r="M210">
            <v>24.257750928046143</v>
          </cell>
        </row>
        <row r="211">
          <cell r="B211">
            <v>11580.925999999999</v>
          </cell>
          <cell r="I211">
            <v>1835.0229999999999</v>
          </cell>
          <cell r="M211">
            <v>24.958970199278752</v>
          </cell>
        </row>
        <row r="212">
          <cell r="B212">
            <v>11193.18</v>
          </cell>
          <cell r="I212">
            <v>1897.51</v>
          </cell>
          <cell r="M212">
            <v>23.783215578978687</v>
          </cell>
        </row>
        <row r="213">
          <cell r="B213">
            <v>44899.298000000003</v>
          </cell>
          <cell r="I213">
            <v>7355.1819999999998</v>
          </cell>
          <cell r="M213">
            <v>96.516658852516173</v>
          </cell>
        </row>
        <row r="216">
          <cell r="B216">
            <v>11169.791999999999</v>
          </cell>
          <cell r="I216">
            <v>1826.4</v>
          </cell>
          <cell r="M216">
            <v>23.795852043649731</v>
          </cell>
        </row>
        <row r="217">
          <cell r="B217">
            <v>11278.661</v>
          </cell>
          <cell r="I217">
            <v>1812</v>
          </cell>
          <cell r="M217">
            <v>24.2249368271147</v>
          </cell>
        </row>
        <row r="218">
          <cell r="B218">
            <v>11896.325000000001</v>
          </cell>
          <cell r="I218">
            <v>1723.6320000000001</v>
          </cell>
          <cell r="M218">
            <v>25.737436963644285</v>
          </cell>
        </row>
        <row r="219">
          <cell r="B219">
            <v>11861.049000000001</v>
          </cell>
          <cell r="I219">
            <v>1915.75</v>
          </cell>
          <cell r="M219">
            <v>25.166159739499538</v>
          </cell>
        </row>
        <row r="220">
          <cell r="B220">
            <v>46205.827000000005</v>
          </cell>
          <cell r="I220">
            <v>7277.7820000000002</v>
          </cell>
          <cell r="M220">
            <v>98.928207715043541</v>
          </cell>
        </row>
        <row r="223">
          <cell r="B223">
            <v>11548</v>
          </cell>
          <cell r="I223">
            <v>1872.5</v>
          </cell>
          <cell r="M223">
            <v>24.804230852395822</v>
          </cell>
        </row>
        <row r="224">
          <cell r="B224">
            <v>11500</v>
          </cell>
          <cell r="I224">
            <v>1815</v>
          </cell>
          <cell r="M224">
            <v>24.53262057541933</v>
          </cell>
        </row>
        <row r="225">
          <cell r="B225">
            <v>12100</v>
          </cell>
          <cell r="I225">
            <v>1770</v>
          </cell>
          <cell r="M225">
            <v>26.061056723302563</v>
          </cell>
        </row>
        <row r="226">
          <cell r="B226">
            <v>11900</v>
          </cell>
          <cell r="I226">
            <v>1925</v>
          </cell>
          <cell r="M226">
            <v>25.117669985809108</v>
          </cell>
        </row>
        <row r="227">
          <cell r="B227">
            <v>47048</v>
          </cell>
          <cell r="I227">
            <v>7382.5</v>
          </cell>
          <cell r="M227">
            <v>100.51742836704115</v>
          </cell>
        </row>
        <row r="230">
          <cell r="B230">
            <v>11760</v>
          </cell>
          <cell r="I230">
            <v>1915</v>
          </cell>
          <cell r="M230">
            <v>24.909477408396199</v>
          </cell>
        </row>
        <row r="234">
          <cell r="B234">
            <v>47820</v>
          </cell>
          <cell r="I234">
            <v>7570</v>
          </cell>
          <cell r="M234">
            <v>101.24777614202659</v>
          </cell>
        </row>
      </sheetData>
      <sheetData sheetId="16"/>
      <sheetData sheetId="17">
        <row r="209">
          <cell r="B209">
            <v>1389.6510000000001</v>
          </cell>
          <cell r="I209">
            <v>129.798</v>
          </cell>
          <cell r="M209">
            <v>3.4206765886821553</v>
          </cell>
        </row>
        <row r="210">
          <cell r="B210">
            <v>1399.1120000000001</v>
          </cell>
          <cell r="I210">
            <v>140.19300000000001</v>
          </cell>
          <cell r="M210">
            <v>3.6425309123315146</v>
          </cell>
        </row>
        <row r="211">
          <cell r="B211">
            <v>1403.35</v>
          </cell>
          <cell r="I211">
            <v>137.69499999999999</v>
          </cell>
          <cell r="M211">
            <v>3.799873676612127</v>
          </cell>
        </row>
        <row r="212">
          <cell r="B212">
            <v>1366.3620000000001</v>
          </cell>
          <cell r="I212">
            <v>139.95400000000001</v>
          </cell>
          <cell r="M212">
            <v>4.4515123833334336</v>
          </cell>
        </row>
        <row r="213">
          <cell r="B213">
            <v>5558.4749999999995</v>
          </cell>
          <cell r="I213">
            <v>547.64</v>
          </cell>
          <cell r="M213">
            <v>15.31595511973787</v>
          </cell>
        </row>
        <row r="216">
          <cell r="B216">
            <v>1373.5909999999999</v>
          </cell>
          <cell r="I216">
            <v>107.432</v>
          </cell>
          <cell r="M216">
            <v>3.3958459718059442</v>
          </cell>
        </row>
        <row r="217">
          <cell r="B217">
            <v>1275.383</v>
          </cell>
          <cell r="I217">
            <v>108.7</v>
          </cell>
          <cell r="M217">
            <v>3.2437650193057137</v>
          </cell>
        </row>
        <row r="218">
          <cell r="B218">
            <v>1263.6220000000001</v>
          </cell>
          <cell r="I218">
            <v>96.2</v>
          </cell>
          <cell r="M218">
            <v>3.6426562092756414</v>
          </cell>
        </row>
        <row r="219">
          <cell r="B219">
            <v>1309.7070000000001</v>
          </cell>
          <cell r="I219">
            <v>95.2</v>
          </cell>
          <cell r="M219">
            <v>4.3305054588841809</v>
          </cell>
        </row>
        <row r="220">
          <cell r="B220">
            <v>5222.3030000000008</v>
          </cell>
          <cell r="I220">
            <v>407.53199999999998</v>
          </cell>
          <cell r="M220">
            <v>14.615230942962455</v>
          </cell>
        </row>
        <row r="223">
          <cell r="B223">
            <v>1344</v>
          </cell>
          <cell r="I223">
            <v>84.597999999999999</v>
          </cell>
          <cell r="M223">
            <v>3.3701893050844927</v>
          </cell>
        </row>
        <row r="224">
          <cell r="B224">
            <v>1325</v>
          </cell>
          <cell r="I224">
            <v>90</v>
          </cell>
          <cell r="M224">
            <v>3.5256371993075866</v>
          </cell>
        </row>
        <row r="225">
          <cell r="B225">
            <v>1325</v>
          </cell>
          <cell r="I225">
            <v>95</v>
          </cell>
          <cell r="M225">
            <v>3.6889813286292368</v>
          </cell>
        </row>
        <row r="226">
          <cell r="B226">
            <v>1410</v>
          </cell>
          <cell r="I226">
            <v>100</v>
          </cell>
          <cell r="M226">
            <v>4.5190714334589792</v>
          </cell>
        </row>
        <row r="227">
          <cell r="B227">
            <v>5404</v>
          </cell>
          <cell r="I227">
            <v>369.59800000000001</v>
          </cell>
          <cell r="M227">
            <v>15.106616073891297</v>
          </cell>
        </row>
        <row r="230">
          <cell r="B230">
            <v>1390</v>
          </cell>
          <cell r="I230">
            <v>90</v>
          </cell>
          <cell r="M230">
            <v>3.4705755348020215</v>
          </cell>
        </row>
        <row r="234">
          <cell r="B234">
            <v>5640</v>
          </cell>
          <cell r="I234">
            <v>390</v>
          </cell>
          <cell r="M234">
            <v>15.658949934173888</v>
          </cell>
        </row>
      </sheetData>
      <sheetData sheetId="18">
        <row r="209">
          <cell r="B209">
            <v>12409.826999999999</v>
          </cell>
          <cell r="M209">
            <v>27.274368128374135</v>
          </cell>
        </row>
        <row r="210">
          <cell r="B210">
            <v>12770.956999999999</v>
          </cell>
          <cell r="M210">
            <v>28.295956881699475</v>
          </cell>
        </row>
        <row r="211">
          <cell r="B211">
            <v>13125.076999999999</v>
          </cell>
          <cell r="M211">
            <v>29.138424960166624</v>
          </cell>
        </row>
        <row r="212">
          <cell r="B212">
            <v>12689.150000000001</v>
          </cell>
          <cell r="M212">
            <v>28.61714318170236</v>
          </cell>
        </row>
        <row r="213">
          <cell r="B213">
            <v>50995.010999999999</v>
          </cell>
          <cell r="M213">
            <v>113.32775326234193</v>
          </cell>
        </row>
        <row r="216">
          <cell r="B216">
            <v>12678.152</v>
          </cell>
          <cell r="M216">
            <v>27.541372030255452</v>
          </cell>
        </row>
        <row r="217">
          <cell r="B217">
            <v>12697.295</v>
          </cell>
          <cell r="M217">
            <v>27.886549578486498</v>
          </cell>
        </row>
        <row r="218">
          <cell r="B218">
            <v>13311.626</v>
          </cell>
          <cell r="M218">
            <v>29.831416134043238</v>
          </cell>
        </row>
        <row r="219">
          <cell r="B219">
            <v>13310.362000000001</v>
          </cell>
          <cell r="M219">
            <v>29.907806744813392</v>
          </cell>
        </row>
        <row r="220">
          <cell r="B220">
            <v>51997.435000000005</v>
          </cell>
          <cell r="M220">
            <v>115.17355903804147</v>
          </cell>
        </row>
        <row r="223">
          <cell r="B223">
            <v>13034.208000000001</v>
          </cell>
          <cell r="M223">
            <v>28.585553063096711</v>
          </cell>
        </row>
        <row r="224">
          <cell r="B224">
            <v>12965</v>
          </cell>
          <cell r="M224">
            <v>28.471753864979409</v>
          </cell>
        </row>
        <row r="225">
          <cell r="B225">
            <v>13570</v>
          </cell>
          <cell r="M225">
            <v>30.171203209830928</v>
          </cell>
        </row>
        <row r="226">
          <cell r="B226">
            <v>13440</v>
          </cell>
          <cell r="M226">
            <v>30.018607417941222</v>
          </cell>
        </row>
        <row r="227">
          <cell r="B227">
            <v>53009.207999999999</v>
          </cell>
          <cell r="M227">
            <v>117.25164206794243</v>
          </cell>
        </row>
        <row r="230">
          <cell r="B230">
            <v>13290</v>
          </cell>
          <cell r="M230">
            <v>28.785486290305755</v>
          </cell>
        </row>
        <row r="234">
          <cell r="B234">
            <v>54015</v>
          </cell>
          <cell r="M234">
            <v>118.52180209005199</v>
          </cell>
        </row>
      </sheetData>
      <sheetData sheetId="19"/>
      <sheetData sheetId="20"/>
      <sheetData sheetId="21"/>
      <sheetData sheetId="22">
        <row r="204">
          <cell r="B204">
            <v>1994.8083333333334</v>
          </cell>
          <cell r="L204">
            <v>70.216278250182967</v>
          </cell>
        </row>
        <row r="205">
          <cell r="B205">
            <v>1970.3583333333336</v>
          </cell>
          <cell r="L205">
            <v>69.209734185561331</v>
          </cell>
        </row>
        <row r="206">
          <cell r="B206">
            <v>1996.0750000000003</v>
          </cell>
          <cell r="L206">
            <v>69.802959576515889</v>
          </cell>
        </row>
        <row r="207">
          <cell r="B207">
            <v>2069.3833333333332</v>
          </cell>
          <cell r="L207">
            <v>73.312146544626273</v>
          </cell>
        </row>
        <row r="208">
          <cell r="B208">
            <v>8030.625</v>
          </cell>
          <cell r="L208">
            <v>282.54562194788042</v>
          </cell>
        </row>
        <row r="211">
          <cell r="B211">
            <v>1997.7583333333332</v>
          </cell>
          <cell r="L211">
            <v>71.258413468757681</v>
          </cell>
        </row>
        <row r="212">
          <cell r="B212">
            <v>1893.8333333333335</v>
          </cell>
          <cell r="L212">
            <v>68.177412051445884</v>
          </cell>
        </row>
        <row r="213">
          <cell r="B213">
            <v>1933.65</v>
          </cell>
          <cell r="L213">
            <v>69.399040007908951</v>
          </cell>
        </row>
        <row r="214">
          <cell r="B214">
            <v>1955.7416666666668</v>
          </cell>
          <cell r="L214">
            <v>70.179757193137732</v>
          </cell>
        </row>
        <row r="215">
          <cell r="B215">
            <v>7780.9833333333336</v>
          </cell>
          <cell r="L215">
            <v>279.01395718778548</v>
          </cell>
        </row>
        <row r="218">
          <cell r="B218">
            <v>1889.4</v>
          </cell>
          <cell r="L218">
            <v>67.477130268792294</v>
          </cell>
        </row>
        <row r="219">
          <cell r="B219">
            <v>1955</v>
          </cell>
          <cell r="L219">
            <v>70.24652301080404</v>
          </cell>
        </row>
        <row r="220">
          <cell r="B220">
            <v>2025</v>
          </cell>
          <cell r="L220">
            <v>72.391043939998923</v>
          </cell>
        </row>
        <row r="221">
          <cell r="B221">
            <v>2100</v>
          </cell>
          <cell r="L221">
            <v>74.970770324665096</v>
          </cell>
        </row>
        <row r="222">
          <cell r="B222">
            <v>7969.4</v>
          </cell>
          <cell r="L222">
            <v>285.10376019263032</v>
          </cell>
        </row>
        <row r="225">
          <cell r="B225">
            <v>2025</v>
          </cell>
          <cell r="L225">
            <v>71.848044889993901</v>
          </cell>
        </row>
        <row r="229">
          <cell r="B229">
            <v>8280</v>
          </cell>
          <cell r="L229">
            <v>293.24511391305271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showGridLines="0" tabSelected="1" view="pageBreakPreview" zoomScale="60" zoomScaleNormal="100" workbookViewId="0">
      <pane xSplit="1" ySplit="3" topLeftCell="B15" activePane="bottomRight" state="frozen"/>
      <selection pane="topRight" activeCell="L1" sqref="L1"/>
      <selection pane="bottomLeft" activeCell="A4" sqref="A4"/>
      <selection pane="bottomRight" activeCell="AG51" sqref="AG51"/>
    </sheetView>
  </sheetViews>
  <sheetFormatPr defaultColWidth="5.6640625" defaultRowHeight="13.2" x14ac:dyDescent="0.25"/>
  <cols>
    <col min="1" max="1" width="65.88671875" customWidth="1"/>
    <col min="2" max="16" width="7.5546875" customWidth="1"/>
    <col min="17" max="17" width="7.6640625" bestFit="1" customWidth="1"/>
    <col min="18" max="18" width="11" customWidth="1"/>
  </cols>
  <sheetData>
    <row r="1" spans="1:18" ht="16.2" thickBot="1" x14ac:dyDescent="0.35">
      <c r="A1" s="7" t="s">
        <v>20</v>
      </c>
    </row>
    <row r="2" spans="1:18" ht="13.8" x14ac:dyDescent="0.25">
      <c r="A2" s="2"/>
      <c r="B2" s="69">
        <v>2021</v>
      </c>
      <c r="C2" s="69"/>
      <c r="D2" s="69"/>
      <c r="E2" s="69"/>
      <c r="F2" s="69"/>
      <c r="G2" s="68">
        <v>2022</v>
      </c>
      <c r="H2" s="69"/>
      <c r="I2" s="69"/>
      <c r="J2" s="69"/>
      <c r="K2" s="70"/>
      <c r="L2" s="68">
        <v>2023</v>
      </c>
      <c r="M2" s="69"/>
      <c r="N2" s="69"/>
      <c r="O2" s="69"/>
      <c r="P2" s="69"/>
      <c r="Q2" s="71">
        <v>2024</v>
      </c>
      <c r="R2" s="72"/>
    </row>
    <row r="3" spans="1:18" ht="13.8" x14ac:dyDescent="0.25">
      <c r="A3" s="1"/>
      <c r="B3" s="20" t="s">
        <v>16</v>
      </c>
      <c r="C3" s="20" t="s">
        <v>17</v>
      </c>
      <c r="D3" s="20" t="s">
        <v>11</v>
      </c>
      <c r="E3" s="21" t="s">
        <v>12</v>
      </c>
      <c r="F3" s="22" t="s">
        <v>10</v>
      </c>
      <c r="G3" s="23" t="s">
        <v>16</v>
      </c>
      <c r="H3" s="20" t="s">
        <v>17</v>
      </c>
      <c r="I3" s="20" t="s">
        <v>11</v>
      </c>
      <c r="J3" s="21" t="s">
        <v>12</v>
      </c>
      <c r="K3" s="24" t="s">
        <v>10</v>
      </c>
      <c r="L3" s="23" t="s">
        <v>16</v>
      </c>
      <c r="M3" s="22" t="s">
        <v>17</v>
      </c>
      <c r="N3" s="21" t="s">
        <v>11</v>
      </c>
      <c r="O3" s="21" t="s">
        <v>12</v>
      </c>
      <c r="P3" s="22" t="s">
        <v>10</v>
      </c>
      <c r="Q3" s="51" t="s">
        <v>16</v>
      </c>
      <c r="R3" s="24" t="s">
        <v>10</v>
      </c>
    </row>
    <row r="4" spans="1:18" ht="13.8" x14ac:dyDescent="0.25">
      <c r="A4" s="1"/>
      <c r="B4" s="19"/>
      <c r="C4" s="19"/>
      <c r="D4" s="19"/>
      <c r="E4" s="19"/>
      <c r="F4" s="19"/>
      <c r="G4" s="15"/>
      <c r="H4" s="16"/>
      <c r="I4" s="16"/>
      <c r="J4" s="16"/>
      <c r="K4" s="17"/>
      <c r="L4" s="16"/>
      <c r="M4" s="16"/>
      <c r="N4" s="16"/>
      <c r="O4" s="16"/>
      <c r="P4" s="16"/>
      <c r="Q4" s="52"/>
      <c r="R4" s="50"/>
    </row>
    <row r="5" spans="1:18" x14ac:dyDescent="0.25">
      <c r="A5" s="8" t="s">
        <v>21</v>
      </c>
      <c r="B5" s="19"/>
      <c r="C5" s="19"/>
      <c r="D5" s="19"/>
      <c r="E5" s="19"/>
      <c r="F5" s="19"/>
      <c r="G5" s="15"/>
      <c r="H5" s="16"/>
      <c r="I5" s="16"/>
      <c r="J5" s="16"/>
      <c r="K5" s="18"/>
      <c r="L5" s="16"/>
      <c r="M5" s="16"/>
      <c r="N5" s="16"/>
      <c r="O5" s="16"/>
      <c r="P5" s="16"/>
      <c r="Q5" s="52"/>
      <c r="R5" s="50"/>
    </row>
    <row r="6" spans="1:18" x14ac:dyDescent="0.25">
      <c r="A6" s="4" t="s">
        <v>0</v>
      </c>
      <c r="B6" s="25">
        <f>ROUND([1]Table7!$B$209,0)</f>
        <v>6900</v>
      </c>
      <c r="C6" s="25">
        <f>ROUND([1]Table7!$B$210,0)</f>
        <v>6963</v>
      </c>
      <c r="D6" s="25">
        <f>ROUND([1]Table7!$B$211,0)</f>
        <v>6979</v>
      </c>
      <c r="E6" s="25">
        <f>ROUND([1]Table7!$B$212,0)</f>
        <v>7106</v>
      </c>
      <c r="F6" s="59">
        <f>ROUND([1]Table7!$B$213,0)</f>
        <v>27948</v>
      </c>
      <c r="G6" s="25">
        <f>ROUND([1]Table7!$B$216,0)</f>
        <v>7023</v>
      </c>
      <c r="H6" s="25">
        <f>ROUND([1]Table7!$B$217,0)</f>
        <v>7072</v>
      </c>
      <c r="I6" s="25">
        <f>ROUND([1]Table7!$B$218,0)</f>
        <v>7144</v>
      </c>
      <c r="J6" s="25">
        <f>ROUND([1]Table7!$B$219,0)</f>
        <v>7052</v>
      </c>
      <c r="K6" s="29">
        <f>ROUND([1]Table7!$B$220,0)</f>
        <v>28291</v>
      </c>
      <c r="L6" s="25">
        <f>ROUND([1]Table7!$B$223,0)</f>
        <v>6821</v>
      </c>
      <c r="M6" s="26">
        <f>ROUND([1]Table7!$B$224,0)</f>
        <v>6670</v>
      </c>
      <c r="N6" s="26">
        <f>ROUND([1]Table7!$B$225,0)</f>
        <v>6755</v>
      </c>
      <c r="O6" s="26">
        <f>ROUND([1]Table7!$B$226,0)</f>
        <v>6675</v>
      </c>
      <c r="P6" s="26">
        <f>ROUND([1]Table7!$B$227,0)</f>
        <v>26921</v>
      </c>
      <c r="Q6" s="53">
        <f>ROUND([1]Table7!$B$230,0)</f>
        <v>6210</v>
      </c>
      <c r="R6" s="65">
        <f>ROUND([1]Table7!$B$234,0)</f>
        <v>24745</v>
      </c>
    </row>
    <row r="7" spans="1:18" x14ac:dyDescent="0.25">
      <c r="A7" s="4" t="s">
        <v>1</v>
      </c>
      <c r="B7" s="25">
        <f>ROUND([1]Table8!$B$209,0)</f>
        <v>7292</v>
      </c>
      <c r="C7" s="25">
        <f>ROUND([1]Table8!$B$210,0)</f>
        <v>6668</v>
      </c>
      <c r="D7" s="25">
        <f>ROUND([1]Table8!$B$211,0)</f>
        <v>6530</v>
      </c>
      <c r="E7" s="25">
        <f>ROUND([1]Table8!$B$212,0)</f>
        <v>7185</v>
      </c>
      <c r="F7" s="59">
        <f>ROUND([1]Table8!$B$213,0)</f>
        <v>27675</v>
      </c>
      <c r="G7" s="25">
        <f>ROUND([1]Table8!$B$216,0)</f>
        <v>6905</v>
      </c>
      <c r="H7" s="25">
        <f>ROUND([1]Table8!$B$217,0)</f>
        <v>6639</v>
      </c>
      <c r="I7" s="25">
        <f>ROUND([1]Table8!$B$218,0)</f>
        <v>6534</v>
      </c>
      <c r="J7" s="25">
        <f>ROUND([1]Table8!$B$219,0)</f>
        <v>6919</v>
      </c>
      <c r="K7" s="29">
        <f>ROUND([1]Table8!$B$220,0)</f>
        <v>26996</v>
      </c>
      <c r="L7" s="25">
        <f>ROUND([1]Table8!$B$223,0)</f>
        <v>7071</v>
      </c>
      <c r="M7" s="26">
        <f>ROUND([1]Table8!$B$224,0)</f>
        <v>6640</v>
      </c>
      <c r="N7" s="26">
        <f>ROUND([1]Table8!$B$225,0)</f>
        <v>6605</v>
      </c>
      <c r="O7" s="26">
        <f>ROUND([1]Table8!$B$226,0)</f>
        <v>7065</v>
      </c>
      <c r="P7" s="26">
        <f>ROUND([1]Table8!$B$227,0)</f>
        <v>27381</v>
      </c>
      <c r="Q7" s="53">
        <f>ROUND([1]Table8!$B$230,0)</f>
        <v>6930</v>
      </c>
      <c r="R7" s="65">
        <f>ROUND([1]Table8!$B$234,0)</f>
        <v>27350</v>
      </c>
    </row>
    <row r="8" spans="1:18" x14ac:dyDescent="0.25">
      <c r="A8" s="9" t="s">
        <v>13</v>
      </c>
      <c r="B8" s="25">
        <f>ROUND([1]Table10!$B$209,0)</f>
        <v>35</v>
      </c>
      <c r="C8" s="25">
        <f>ROUND([1]Table10!$B$210,0)</f>
        <v>36</v>
      </c>
      <c r="D8" s="25">
        <f>ROUND([1]Table10!$B$211,0)</f>
        <v>32</v>
      </c>
      <c r="E8" s="25">
        <f>ROUND([1]Table10!$B$212,0)</f>
        <v>35</v>
      </c>
      <c r="F8" s="59">
        <f>ROUND([1]Table10!$B$213,0)</f>
        <v>138</v>
      </c>
      <c r="G8" s="25">
        <f>ROUND([1]Table10!$B$216,0)</f>
        <v>32</v>
      </c>
      <c r="H8" s="25">
        <f>ROUND([1]Table10!$B$217,0)</f>
        <v>35</v>
      </c>
      <c r="I8" s="25">
        <f>ROUND([1]Table10!$B$218,0)</f>
        <v>33</v>
      </c>
      <c r="J8" s="25">
        <f>ROUND([1]Table10!$B$219,0)</f>
        <v>32</v>
      </c>
      <c r="K8" s="29">
        <f>ROUND([1]Table10!$B$220,0)</f>
        <v>131</v>
      </c>
      <c r="L8" s="25">
        <f>ROUND([1]Table10!$B$223,0)</f>
        <v>33</v>
      </c>
      <c r="M8" s="26">
        <f>ROUND([1]Table10!$B$224,0)</f>
        <v>33</v>
      </c>
      <c r="N8" s="26">
        <f>ROUND([1]Table10!$B$225,0)</f>
        <v>32</v>
      </c>
      <c r="O8" s="26">
        <f>ROUND([1]Table10!$B$226,0)</f>
        <v>33</v>
      </c>
      <c r="P8" s="26">
        <f>ROUND([1]Table10!$B$227,0)</f>
        <v>131</v>
      </c>
      <c r="Q8" s="53">
        <f>ROUND([1]Table10!$B$230,0)</f>
        <v>32</v>
      </c>
      <c r="R8" s="65">
        <f>ROUND([1]Table10!$B$234,0)</f>
        <v>129</v>
      </c>
    </row>
    <row r="9" spans="1:18" x14ac:dyDescent="0.25">
      <c r="A9" s="4" t="s">
        <v>2</v>
      </c>
      <c r="B9" s="25">
        <f>ROUND([1]Table12!$B$209,0)</f>
        <v>10893</v>
      </c>
      <c r="C9" s="25">
        <f>ROUND([1]Table12!$B$210,0)</f>
        <v>11232</v>
      </c>
      <c r="D9" s="25">
        <f>ROUND([1]Table12!$B$211,0)</f>
        <v>11581</v>
      </c>
      <c r="E9" s="25">
        <f>ROUND([1]Table12!$B$212,0)</f>
        <v>11193</v>
      </c>
      <c r="F9" s="59">
        <f>ROUND([1]Table12!$B$213,0)</f>
        <v>44899</v>
      </c>
      <c r="G9" s="25">
        <f>ROUND([1]Table12!$B$216,0)</f>
        <v>11170</v>
      </c>
      <c r="H9" s="25">
        <f>ROUND([1]Table12!$B$217,0)</f>
        <v>11279</v>
      </c>
      <c r="I9" s="25">
        <f>ROUND([1]Table12!$B$218,0)</f>
        <v>11896</v>
      </c>
      <c r="J9" s="25">
        <f>ROUND([1]Table12!$B$219,0)</f>
        <v>11861</v>
      </c>
      <c r="K9" s="29">
        <f>ROUND([1]Table12!$B$220,0)</f>
        <v>46206</v>
      </c>
      <c r="L9" s="25">
        <f>ROUND([1]Table12!$B$223,0)</f>
        <v>11548</v>
      </c>
      <c r="M9" s="26">
        <f>ROUND([1]Table12!$B$224,0)</f>
        <v>11500</v>
      </c>
      <c r="N9" s="26">
        <f>ROUND([1]Table12!$B$225,0)</f>
        <v>12100</v>
      </c>
      <c r="O9" s="26">
        <f>ROUND([1]Table12!$B$226,0)</f>
        <v>11900</v>
      </c>
      <c r="P9" s="26">
        <f>ROUND([1]Table12!$B$227,0)</f>
        <v>47048</v>
      </c>
      <c r="Q9" s="53">
        <f>ROUND([1]Table12!$B$230,0)</f>
        <v>11760</v>
      </c>
      <c r="R9" s="65">
        <f>ROUND([1]Table12!$B$234,0)</f>
        <v>47820</v>
      </c>
    </row>
    <row r="10" spans="1:18" x14ac:dyDescent="0.25">
      <c r="A10" s="4" t="s">
        <v>3</v>
      </c>
      <c r="B10" s="25">
        <f>ROUND([1]Table14!$B$209,0)</f>
        <v>1390</v>
      </c>
      <c r="C10" s="25">
        <f>ROUND([1]Table14!$B$210,0)</f>
        <v>1399</v>
      </c>
      <c r="D10" s="25">
        <f>ROUND([1]Table14!$B$211,0)</f>
        <v>1403</v>
      </c>
      <c r="E10" s="25">
        <f>ROUND([1]Table14!$B$212,0)</f>
        <v>1366</v>
      </c>
      <c r="F10" s="59">
        <f>ROUND([1]Table14!$B$213,0)</f>
        <v>5558</v>
      </c>
      <c r="G10" s="25">
        <f>ROUND([1]Table14!$B$216,0)</f>
        <v>1374</v>
      </c>
      <c r="H10" s="25">
        <f>ROUND([1]Table14!$B$217,0)</f>
        <v>1275</v>
      </c>
      <c r="I10" s="25">
        <f>ROUND([1]Table14!$B$218,0)</f>
        <v>1264</v>
      </c>
      <c r="J10" s="25">
        <f>ROUND([1]Table14!$B$219,0)</f>
        <v>1310</v>
      </c>
      <c r="K10" s="29">
        <f>ROUND([1]Table14!$B$220,0)</f>
        <v>5222</v>
      </c>
      <c r="L10" s="25">
        <f>ROUND([1]Table14!$B$223,0)</f>
        <v>1344</v>
      </c>
      <c r="M10" s="26">
        <f>ROUND([1]Table14!$B$224,0)</f>
        <v>1325</v>
      </c>
      <c r="N10" s="26">
        <f>ROUND([1]Table14!$B$225,0)</f>
        <v>1325</v>
      </c>
      <c r="O10" s="26">
        <f>ROUND([1]Table14!$B$226,0)</f>
        <v>1410</v>
      </c>
      <c r="P10" s="26">
        <f>ROUND([1]Table14!$B$227,0)</f>
        <v>5404</v>
      </c>
      <c r="Q10" s="53">
        <f>ROUND([1]Table14!$B$230,0)</f>
        <v>1390</v>
      </c>
      <c r="R10" s="65">
        <f>ROUND([1]Table14!$B$234,0)</f>
        <v>5640</v>
      </c>
    </row>
    <row r="11" spans="1:18" x14ac:dyDescent="0.25">
      <c r="A11" s="4"/>
      <c r="B11" s="27"/>
      <c r="C11" s="27"/>
      <c r="D11" s="27"/>
      <c r="E11" s="27"/>
      <c r="F11" s="59"/>
      <c r="G11" s="27"/>
      <c r="H11" s="27"/>
      <c r="I11" s="27"/>
      <c r="J11" s="27"/>
      <c r="K11" s="29"/>
      <c r="L11" s="25"/>
      <c r="M11" s="25"/>
      <c r="N11" s="25"/>
      <c r="O11" s="25"/>
      <c r="P11" s="27"/>
      <c r="Q11" s="52"/>
      <c r="R11" s="50"/>
    </row>
    <row r="12" spans="1:18" x14ac:dyDescent="0.25">
      <c r="A12" s="9" t="s">
        <v>25</v>
      </c>
      <c r="B12" s="25">
        <f>ROUND([1]Table11!$B$209+[1]Table15!$B$209,0)</f>
        <v>26651</v>
      </c>
      <c r="C12" s="25">
        <f>ROUND([1]Table11!$B$210+[1]Table15!$B$210,0)</f>
        <v>26450</v>
      </c>
      <c r="D12" s="25">
        <f>ROUND([1]Table11!$B$211+[1]Table15!$B$211,0)</f>
        <v>26679</v>
      </c>
      <c r="E12" s="25">
        <f>ROUND([1]Table11!$B$212+[1]Table15!$B$212,0)</f>
        <v>27030</v>
      </c>
      <c r="F12" s="59">
        <f>ROUND([1]Table11!$B$213+[1]Table15!$B$213,0)</f>
        <v>106810</v>
      </c>
      <c r="G12" s="25">
        <f>ROUND([1]Table11!$B$216+[1]Table15!$B$216,0)</f>
        <v>26651</v>
      </c>
      <c r="H12" s="25">
        <f>ROUND([1]Table11!$B$217+[1]Table15!$B$217,0)</f>
        <v>26455</v>
      </c>
      <c r="I12" s="25">
        <f>ROUND([1]Table11!$B$218+[1]Table15!$B$218,0)</f>
        <v>27035</v>
      </c>
      <c r="J12" s="25">
        <f>ROUND([1]Table11!$B$218+[1]Table15!$B$219,0)</f>
        <v>27034</v>
      </c>
      <c r="K12" s="29">
        <f>ROUND([1]Table11!$B$220+[1]Table15!$B$220,0)</f>
        <v>107469</v>
      </c>
      <c r="L12" s="25">
        <f>ROUND([1]Table11!$B$223+[1]Table15!$B$223,0)</f>
        <v>26971</v>
      </c>
      <c r="M12" s="26">
        <f>ROUND([1]Table11!$B$224+[1]Table15!$B$224,0)</f>
        <v>26320</v>
      </c>
      <c r="N12" s="26">
        <f>ROUND([1]Table11!$B$225+[1]Table15!$B$225,0)</f>
        <v>26975</v>
      </c>
      <c r="O12" s="26">
        <f>ROUND([1]Table11!$B$226+[1]Table15!$B$226,0)</f>
        <v>27226</v>
      </c>
      <c r="P12" s="26">
        <f>ROUND([1]Table11!$B$227+[1]Table15!$B$227,0)</f>
        <v>107491</v>
      </c>
      <c r="Q12" s="53">
        <f>ROUND([1]Table11!$B$230+[1]Table15!$B$230,0)</f>
        <v>26474</v>
      </c>
      <c r="R12" s="65">
        <f>ROUND([1]Table11!$B$234+[1]Table15!$B$234,0)</f>
        <v>106290</v>
      </c>
    </row>
    <row r="13" spans="1:18" x14ac:dyDescent="0.25">
      <c r="A13" s="9" t="s">
        <v>24</v>
      </c>
      <c r="B13" s="25">
        <f>ROUND([1]Table19!$B$204,0)</f>
        <v>1995</v>
      </c>
      <c r="C13" s="25">
        <f>ROUND([1]Table19!$B$205,0)</f>
        <v>1970</v>
      </c>
      <c r="D13" s="25">
        <f>ROUND([1]Table19!$B$206,0)</f>
        <v>1996</v>
      </c>
      <c r="E13" s="25">
        <f>ROUND([1]Table19!$B$207,0)</f>
        <v>2069</v>
      </c>
      <c r="F13" s="59">
        <f>ROUND([1]Table19!$B$208,0)</f>
        <v>8031</v>
      </c>
      <c r="G13" s="25">
        <f>ROUND([1]Table19!$B$211,0)</f>
        <v>1998</v>
      </c>
      <c r="H13" s="25">
        <f>ROUND([1]Table19!$B$212,0)</f>
        <v>1894</v>
      </c>
      <c r="I13" s="25">
        <f>ROUND([1]Table19!$B$213,0)</f>
        <v>1934</v>
      </c>
      <c r="J13" s="25">
        <f>ROUND([1]Table19!$B$214,0)</f>
        <v>1956</v>
      </c>
      <c r="K13" s="29">
        <f>ROUND([1]Table19!$B$215,0)</f>
        <v>7781</v>
      </c>
      <c r="L13" s="25">
        <f>ROUND([1]Table19!$B$218,0)</f>
        <v>1889</v>
      </c>
      <c r="M13" s="26">
        <f>ROUND([1]Table19!$B$219,0)</f>
        <v>1955</v>
      </c>
      <c r="N13" s="26">
        <f>ROUND([1]Table19!$B$220,0)</f>
        <v>2025</v>
      </c>
      <c r="O13" s="26">
        <f>ROUND([1]Table19!$B$221,0)</f>
        <v>2100</v>
      </c>
      <c r="P13" s="26">
        <f>ROUND([1]Table19!$B$222,0)</f>
        <v>7969</v>
      </c>
      <c r="Q13" s="53">
        <f>ROUND([1]Table19!$B$225,0)</f>
        <v>2025</v>
      </c>
      <c r="R13" s="65">
        <f>ROUND([1]Table19!$B$229,0)</f>
        <v>8280</v>
      </c>
    </row>
    <row r="14" spans="1:18" x14ac:dyDescent="0.25">
      <c r="A14" s="4"/>
      <c r="B14" s="27"/>
      <c r="C14" s="27"/>
      <c r="D14" s="27"/>
      <c r="E14" s="27"/>
      <c r="F14" s="30"/>
      <c r="G14" s="27"/>
      <c r="H14" s="27"/>
      <c r="I14" s="27"/>
      <c r="J14" s="27"/>
      <c r="K14" s="32"/>
      <c r="L14" s="27"/>
      <c r="M14" s="27"/>
      <c r="N14" s="27"/>
      <c r="O14" s="27"/>
      <c r="P14" s="27"/>
      <c r="Q14" s="52"/>
      <c r="R14" s="50"/>
    </row>
    <row r="15" spans="1:18" x14ac:dyDescent="0.25">
      <c r="A15" s="8" t="s">
        <v>22</v>
      </c>
      <c r="B15" s="27"/>
      <c r="C15" s="27"/>
      <c r="D15" s="27"/>
      <c r="E15" s="27"/>
      <c r="F15" s="30"/>
      <c r="G15" s="27"/>
      <c r="H15" s="27"/>
      <c r="I15" s="27"/>
      <c r="J15" s="27"/>
      <c r="K15" s="32"/>
      <c r="L15" s="27"/>
      <c r="M15" s="27"/>
      <c r="N15" s="27"/>
      <c r="O15" s="27"/>
      <c r="P15" s="27"/>
      <c r="Q15" s="52"/>
      <c r="R15" s="50"/>
    </row>
    <row r="16" spans="1:18" x14ac:dyDescent="0.25">
      <c r="A16" s="4" t="s">
        <v>0</v>
      </c>
      <c r="B16" s="33">
        <f>ROUND([1]Table7!$L$209,1)</f>
        <v>14.5</v>
      </c>
      <c r="C16" s="33">
        <f>ROUND([1]Table7!$L$210,1)</f>
        <v>14.9</v>
      </c>
      <c r="D16" s="33">
        <f>ROUND([1]Table7!$L$211,1)</f>
        <v>14.6</v>
      </c>
      <c r="E16" s="33">
        <f>ROUND([1]Table7!$L$212,1)</f>
        <v>14.8</v>
      </c>
      <c r="F16" s="60">
        <f>ROUND([1]Table7!$L$213,1)</f>
        <v>58.9</v>
      </c>
      <c r="G16" s="33">
        <f>ROUND([1]Table7!$L$216,1)</f>
        <v>15</v>
      </c>
      <c r="H16" s="33">
        <f>ROUND([1]Table7!$L$217,1)</f>
        <v>14.8</v>
      </c>
      <c r="I16" s="33">
        <f>ROUND([1]Table7!$L$218,1)</f>
        <v>14.7</v>
      </c>
      <c r="J16" s="33">
        <f>ROUND([1]Table7!$L$219,1)</f>
        <v>14.6</v>
      </c>
      <c r="K16" s="34">
        <f>ROUND([1]Table7!$L$220,1)</f>
        <v>59.1</v>
      </c>
      <c r="L16" s="33">
        <f>ROUND([1]Table7!$L$223,1)</f>
        <v>14.9</v>
      </c>
      <c r="M16" s="35">
        <f>ROUND([1]Table7!$L$224,1)</f>
        <v>14.2</v>
      </c>
      <c r="N16" s="35">
        <f>ROUND([1]Table7!$L$225,1)</f>
        <v>14.1</v>
      </c>
      <c r="O16" s="35">
        <f>ROUND([1]Table7!$L$226,1)</f>
        <v>13.8</v>
      </c>
      <c r="P16" s="35">
        <f>ROUND([1]Table7!$L$227,1)</f>
        <v>57</v>
      </c>
      <c r="Q16" s="54">
        <f>ROUND([1]Table7!$L$230,1)</f>
        <v>13.5</v>
      </c>
      <c r="R16" s="66">
        <f>ROUND([1]Table7!$L$234,1)</f>
        <v>52.8</v>
      </c>
    </row>
    <row r="17" spans="1:18" x14ac:dyDescent="0.25">
      <c r="A17" s="4" t="s">
        <v>1</v>
      </c>
      <c r="B17" s="33">
        <f>ROUND([1]Table8!$L$209,1)</f>
        <v>13.1</v>
      </c>
      <c r="C17" s="33">
        <f>ROUND([1]Table8!$L$210,1)</f>
        <v>11.8</v>
      </c>
      <c r="D17" s="33">
        <f>ROUND([1]Table8!$L$211,1)</f>
        <v>12.3</v>
      </c>
      <c r="E17" s="33">
        <f>ROUND([1]Table8!$L$212,1)</f>
        <v>14</v>
      </c>
      <c r="F17" s="60">
        <f>ROUND([1]Table8!$L$213,1)</f>
        <v>51.1</v>
      </c>
      <c r="G17" s="33">
        <f>ROUND([1]Table8!$L$216,1)</f>
        <v>13.1</v>
      </c>
      <c r="H17" s="33">
        <f>ROUND([1]Table8!$L$217,1)</f>
        <v>12.4</v>
      </c>
      <c r="I17" s="33">
        <f>ROUND([1]Table8!$L$218,1)</f>
        <v>12.4</v>
      </c>
      <c r="J17" s="33">
        <f>ROUND([1]Table8!$L$219,1)</f>
        <v>13.1</v>
      </c>
      <c r="K17" s="34">
        <f>ROUND([1]Table8!$L$220,1)</f>
        <v>51.1</v>
      </c>
      <c r="L17" s="33">
        <f>ROUND([1]Table8!$L$223,1)</f>
        <v>13</v>
      </c>
      <c r="M17" s="35">
        <f>ROUND([1]Table8!$L$224,1)</f>
        <v>12.1</v>
      </c>
      <c r="N17" s="35">
        <f>ROUND([1]Table8!$L$225,1)</f>
        <v>12.4</v>
      </c>
      <c r="O17" s="35">
        <f>ROUND([1]Table8!$L$226,1)</f>
        <v>13.2</v>
      </c>
      <c r="P17" s="35">
        <f>ROUND([1]Table8!$L$227,1)</f>
        <v>50.7</v>
      </c>
      <c r="Q17" s="54">
        <f>ROUND([1]Table8!$L$230,1)</f>
        <v>12.8</v>
      </c>
      <c r="R17" s="66">
        <f>ROUND([1]Table8!$L$234,1)</f>
        <v>51</v>
      </c>
    </row>
    <row r="18" spans="1:18" x14ac:dyDescent="0.25">
      <c r="A18" s="9" t="s">
        <v>13</v>
      </c>
      <c r="B18" s="27">
        <f>ROUND([1]Table10!$L$209,1)</f>
        <v>0.3</v>
      </c>
      <c r="C18" s="27">
        <f>ROUND([1]Table10!$L$210,1)</f>
        <v>0.4</v>
      </c>
      <c r="D18" s="27">
        <f>ROUND([1]Table10!$L$211,1)</f>
        <v>0.3</v>
      </c>
      <c r="E18" s="27">
        <f>ROUND([1]Table10!$L$212,1)</f>
        <v>0.4</v>
      </c>
      <c r="F18" s="30">
        <f>ROUND([1]Table10!$L$213,1)</f>
        <v>1.4</v>
      </c>
      <c r="G18" s="27">
        <f>ROUND([1]Table10!$L$216,1)</f>
        <v>0.3</v>
      </c>
      <c r="H18" s="27">
        <f>ROUND([1]Table10!$L$217,1)</f>
        <v>0.3</v>
      </c>
      <c r="I18" s="27">
        <f>ROUND([1]Table10!$L$218,1)</f>
        <v>0.3</v>
      </c>
      <c r="J18" s="27">
        <f>ROUND([1]Table10!$L$219,1)</f>
        <v>0.3</v>
      </c>
      <c r="K18" s="31">
        <f>ROUND([1]Table10!$L$220,1)</f>
        <v>1.3</v>
      </c>
      <c r="L18" s="27">
        <f>ROUND([1]Table10!$L$223,1)</f>
        <v>0.3</v>
      </c>
      <c r="M18" s="28">
        <f>ROUND([1]Table10!$L$224,1)</f>
        <v>0.3</v>
      </c>
      <c r="N18" s="28">
        <f>ROUND([1]Table10!$L$225,1)</f>
        <v>0.3</v>
      </c>
      <c r="O18" s="28">
        <f>ROUND([1]Table10!$L$226,1)</f>
        <v>0.3</v>
      </c>
      <c r="P18" s="28">
        <f>ROUND([1]Table10!$L$227,1)</f>
        <v>1.2</v>
      </c>
      <c r="Q18" s="55">
        <f>ROUND([1]Table10!$L$230,1)</f>
        <v>0.3</v>
      </c>
      <c r="R18" s="67">
        <f>ROUND([1]Table10!$L$234,1)</f>
        <v>1.3</v>
      </c>
    </row>
    <row r="19" spans="1:18" x14ac:dyDescent="0.25">
      <c r="A19" s="4" t="s">
        <v>2</v>
      </c>
      <c r="B19" s="27">
        <f>ROUND([1]Table12!$M$209,1)</f>
        <v>23.5</v>
      </c>
      <c r="C19" s="33">
        <f>ROUND([1]Table12!$M$210,1)</f>
        <v>24.3</v>
      </c>
      <c r="D19" s="33">
        <f>ROUND([1]Table12!$M$211,1)</f>
        <v>25</v>
      </c>
      <c r="E19" s="33">
        <f>ROUND([1]Table12!$M$212,1)</f>
        <v>23.8</v>
      </c>
      <c r="F19" s="60">
        <f>ROUND([1]Table12!$M$213,1)</f>
        <v>96.5</v>
      </c>
      <c r="G19" s="27">
        <f>ROUND([1]Table12!$M$216,1)</f>
        <v>23.8</v>
      </c>
      <c r="H19" s="27">
        <f>ROUND([1]Table12!$M$217,1)</f>
        <v>24.2</v>
      </c>
      <c r="I19" s="27">
        <f>ROUND([1]Table12!$M$218,1)</f>
        <v>25.7</v>
      </c>
      <c r="J19" s="27">
        <f>ROUND([1]Table12!$M$219,1)</f>
        <v>25.2</v>
      </c>
      <c r="K19" s="34">
        <f>ROUND([1]Table12!$M$220,1)</f>
        <v>98.9</v>
      </c>
      <c r="L19" s="33">
        <f>ROUND([1]Table12!$M$223,1)</f>
        <v>24.8</v>
      </c>
      <c r="M19" s="35">
        <f>ROUND([1]Table12!$M$224,1)</f>
        <v>24.5</v>
      </c>
      <c r="N19" s="35">
        <f>ROUND([1]Table12!$M$225,1)</f>
        <v>26.1</v>
      </c>
      <c r="O19" s="35">
        <f>ROUND([1]Table12!$M$226,1)</f>
        <v>25.1</v>
      </c>
      <c r="P19" s="35">
        <f>ROUND([1]Table12!$M$227,1)</f>
        <v>100.5</v>
      </c>
      <c r="Q19" s="54">
        <f>ROUND([1]Table12!$M$230,1)</f>
        <v>24.9</v>
      </c>
      <c r="R19" s="66">
        <f>ROUND([1]Table12!$M$234,1)</f>
        <v>101.2</v>
      </c>
    </row>
    <row r="20" spans="1:18" x14ac:dyDescent="0.25">
      <c r="A20" s="4" t="s">
        <v>3</v>
      </c>
      <c r="B20" s="27">
        <f>ROUND([1]Table14!$M$209,1)</f>
        <v>3.4</v>
      </c>
      <c r="C20" s="27">
        <f>ROUND([1]Table14!$M$210,1)</f>
        <v>3.6</v>
      </c>
      <c r="D20" s="27">
        <f>ROUND([1]Table14!$M$211,1)</f>
        <v>3.8</v>
      </c>
      <c r="E20" s="27">
        <f>ROUND([1]Table14!$M$212,1)</f>
        <v>4.5</v>
      </c>
      <c r="F20" s="60">
        <f>ROUND([1]Table14!$M$213,1)</f>
        <v>15.3</v>
      </c>
      <c r="G20" s="27">
        <f>ROUND([1]Table14!$M$216,1)</f>
        <v>3.4</v>
      </c>
      <c r="H20" s="27">
        <f>ROUND([1]Table14!$M$217,1)</f>
        <v>3.2</v>
      </c>
      <c r="I20" s="27">
        <f>ROUND([1]Table14!$M$218,1)</f>
        <v>3.6</v>
      </c>
      <c r="J20" s="27">
        <f>ROUND([1]Table14!$M$219,1)</f>
        <v>4.3</v>
      </c>
      <c r="K20" s="34">
        <f>ROUND([1]Table14!$M$220,1)</f>
        <v>14.6</v>
      </c>
      <c r="L20" s="33">
        <f>ROUND([1]Table14!$M$223,1)</f>
        <v>3.4</v>
      </c>
      <c r="M20" s="35">
        <f>ROUND([1]Table14!$M$224,1)</f>
        <v>3.5</v>
      </c>
      <c r="N20" s="35">
        <f>ROUND([1]Table14!$M$225,1)</f>
        <v>3.7</v>
      </c>
      <c r="O20" s="35">
        <f>ROUND([1]Table14!$M$226,1)</f>
        <v>4.5</v>
      </c>
      <c r="P20" s="35">
        <f>ROUND([1]Table14!$M$227,1)</f>
        <v>15.1</v>
      </c>
      <c r="Q20" s="54">
        <f>ROUND([1]Table14!$M$230,1)</f>
        <v>3.5</v>
      </c>
      <c r="R20" s="66">
        <f>ROUND([1]Table14!$M$234,1)</f>
        <v>15.7</v>
      </c>
    </row>
    <row r="21" spans="1:18" x14ac:dyDescent="0.25">
      <c r="A21" s="4"/>
      <c r="B21" s="27"/>
      <c r="C21" s="27"/>
      <c r="D21" s="27"/>
      <c r="E21" s="27"/>
      <c r="F21" s="30"/>
      <c r="G21" s="27"/>
      <c r="H21" s="27"/>
      <c r="I21" s="27"/>
      <c r="J21" s="27"/>
      <c r="K21" s="31"/>
      <c r="L21" s="27"/>
      <c r="M21" s="28"/>
      <c r="N21" s="28"/>
      <c r="O21" s="28"/>
      <c r="P21" s="28"/>
      <c r="Q21" s="55"/>
      <c r="R21" s="67"/>
    </row>
    <row r="22" spans="1:18" x14ac:dyDescent="0.25">
      <c r="A22" s="9" t="s">
        <v>25</v>
      </c>
      <c r="B22" s="27">
        <f>ROUND([1]Table11!$L$209+[1]Table15!$M$209,1)</f>
        <v>55.2</v>
      </c>
      <c r="C22" s="27">
        <f>ROUND([1]Table11!$L$210+[1]Table15!$M$210,1)</f>
        <v>55.4</v>
      </c>
      <c r="D22" s="27">
        <f>ROUND([1]Table11!$L$211+[1]Table15!$M$211,1)</f>
        <v>56.4</v>
      </c>
      <c r="E22" s="27">
        <f>ROUND([1]Table11!$L$212+[1]Table15!$M$212,1)</f>
        <v>57.8</v>
      </c>
      <c r="F22" s="60">
        <f>ROUND([1]Table11!$L$213+[1]Table15!$M$213,1)</f>
        <v>224.8</v>
      </c>
      <c r="G22" s="27">
        <f>ROUND([1]Table11!$L$216+[1]Table15!$M$216,1)</f>
        <v>56.1</v>
      </c>
      <c r="H22" s="27">
        <f>ROUND([1]Table11!$L$217+[1]Table15!$M$217,1)</f>
        <v>55.4</v>
      </c>
      <c r="I22" s="27">
        <f>ROUND([1]Table11!$L$218+[1]Table15!$M$218,1)</f>
        <v>57.3</v>
      </c>
      <c r="J22" s="27">
        <f>ROUND([1]Table11!$L$219+[1]Table15!$M$219,1)</f>
        <v>57.9</v>
      </c>
      <c r="K22" s="34">
        <f>ROUND([1]Table11!$L$220+[1]Table15!$M$220,1)</f>
        <v>226.8</v>
      </c>
      <c r="L22" s="33">
        <f>ROUND([1]Table11!$L$223+[1]Table15!$M$223,1)</f>
        <v>56.8</v>
      </c>
      <c r="M22" s="35">
        <f>ROUND([1]Table11!$L$224+[1]Table15!$M$224,1)</f>
        <v>55.1</v>
      </c>
      <c r="N22" s="35">
        <f>ROUND([1]Table11!$L$225+[1]Table15!$M$225,1)</f>
        <v>57</v>
      </c>
      <c r="O22" s="35">
        <f>ROUND([1]Table11!$L$226+[1]Table15!$M$226,1)</f>
        <v>57.4</v>
      </c>
      <c r="P22" s="35">
        <f>ROUND([1]Table11!$L$227+[1]Table15!$M$227,1)</f>
        <v>226.4</v>
      </c>
      <c r="Q22" s="54">
        <f>ROUND([1]Table11!$L$230+[1]Table15!$M$230,1)</f>
        <v>55.5</v>
      </c>
      <c r="R22" s="66">
        <f>ROUND([1]Table11!$L$234+[1]Table15!$M$234,1)</f>
        <v>223.8</v>
      </c>
    </row>
    <row r="23" spans="1:18" x14ac:dyDescent="0.25">
      <c r="A23" s="4" t="s">
        <v>4</v>
      </c>
      <c r="B23" s="33">
        <f>ROUND([1]Table19!$L$204,1)</f>
        <v>70.2</v>
      </c>
      <c r="C23" s="33">
        <f>ROUND([1]Table19!$L$205,1)</f>
        <v>69.2</v>
      </c>
      <c r="D23" s="33">
        <f>ROUND([1]Table19!$L$206,1)</f>
        <v>69.8</v>
      </c>
      <c r="E23" s="33">
        <f>ROUND([1]Table19!$L$207,1)</f>
        <v>73.3</v>
      </c>
      <c r="F23" s="60">
        <f>ROUND([1]Table19!$L$208,1)</f>
        <v>282.5</v>
      </c>
      <c r="G23" s="33">
        <f>ROUND([1]Table19!$L$211,1)</f>
        <v>71.3</v>
      </c>
      <c r="H23" s="33">
        <f>ROUND([1]Table19!$L$212,1)</f>
        <v>68.2</v>
      </c>
      <c r="I23" s="33">
        <f>ROUND([1]Table19!$L$213,1)</f>
        <v>69.400000000000006</v>
      </c>
      <c r="J23" s="33">
        <f>ROUND([1]Table19!$L$214,1)</f>
        <v>70.2</v>
      </c>
      <c r="K23" s="34">
        <f>ROUND([1]Table19!$L$215,1)</f>
        <v>279</v>
      </c>
      <c r="L23" s="33">
        <f>ROUND([1]Table19!$L$218,1)</f>
        <v>67.5</v>
      </c>
      <c r="M23" s="35">
        <f>ROUND([1]Table19!$L$219,1)</f>
        <v>70.2</v>
      </c>
      <c r="N23" s="35">
        <f>ROUND([1]Table19!$L$220,1)</f>
        <v>72.400000000000006</v>
      </c>
      <c r="O23" s="35">
        <f>ROUND([1]Table19!$L$221,1)</f>
        <v>75</v>
      </c>
      <c r="P23" s="35">
        <f>ROUND([1]Table19!$L$222,1)</f>
        <v>285.10000000000002</v>
      </c>
      <c r="Q23" s="54">
        <f>ROUND([1]Table19!$L$225,1)</f>
        <v>71.8</v>
      </c>
      <c r="R23" s="66">
        <f>ROUND([1]Table19!$L$229,1)</f>
        <v>293.2</v>
      </c>
    </row>
    <row r="24" spans="1:18" x14ac:dyDescent="0.25">
      <c r="A24" s="4"/>
      <c r="B24" s="27"/>
      <c r="C24" s="27"/>
      <c r="D24" s="27"/>
      <c r="E24" s="27"/>
      <c r="F24" s="27"/>
      <c r="G24" s="36"/>
      <c r="H24" s="27"/>
      <c r="I24" s="27"/>
      <c r="J24" s="27"/>
      <c r="K24" s="31"/>
      <c r="L24" s="27"/>
      <c r="M24" s="27"/>
      <c r="N24" s="27"/>
      <c r="O24" s="27"/>
      <c r="P24" s="27"/>
      <c r="Q24" s="52"/>
      <c r="R24" s="50"/>
    </row>
    <row r="25" spans="1:18" x14ac:dyDescent="0.25">
      <c r="A25" s="8" t="s">
        <v>14</v>
      </c>
      <c r="B25" s="27"/>
      <c r="C25" s="27"/>
      <c r="D25" s="27"/>
      <c r="E25" s="27"/>
      <c r="F25" s="27"/>
      <c r="G25" s="36"/>
      <c r="H25" s="27"/>
      <c r="I25" s="27"/>
      <c r="J25" s="27"/>
      <c r="K25" s="32"/>
      <c r="L25" s="27"/>
      <c r="M25" s="27"/>
      <c r="N25" s="27"/>
      <c r="O25" s="27"/>
      <c r="P25" s="27"/>
      <c r="Q25" s="52"/>
      <c r="R25" s="50"/>
    </row>
    <row r="26" spans="1:18" x14ac:dyDescent="0.25">
      <c r="A26" s="9" t="s">
        <v>26</v>
      </c>
      <c r="B26" s="37">
        <f>ROUND([1]Table5_5A!$B$208,2)</f>
        <v>112.98</v>
      </c>
      <c r="C26" s="37">
        <f>ROUND([1]Table5_5A!$B$209,2)</f>
        <v>120.75</v>
      </c>
      <c r="D26" s="37">
        <f>ROUND([1]Table5_5A!$B$210,2)</f>
        <v>123.51</v>
      </c>
      <c r="E26" s="37">
        <f>ROUND([1]Table5_5A!$B$211,2)</f>
        <v>132.36000000000001</v>
      </c>
      <c r="F26" s="37">
        <f>ROUND([1]Table5_5A!$B$212,2)</f>
        <v>122.4</v>
      </c>
      <c r="G26" s="38">
        <f>ROUND([1]Table5_5A!$B$215,2)</f>
        <v>139.25</v>
      </c>
      <c r="H26" s="37">
        <f>ROUND([1]Table5_5A!$B$216,2)</f>
        <v>141.93</v>
      </c>
      <c r="I26" s="37">
        <f>ROUND([1]Table5_5A!$B$217,2)</f>
        <v>143.41999999999999</v>
      </c>
      <c r="J26" s="37">
        <f>ROUND([1]Table5_5A!$B$218,2)</f>
        <v>152.99</v>
      </c>
      <c r="K26" s="48">
        <f>ROUND([1]Table5_5A!$B$219,2)</f>
        <v>144.4</v>
      </c>
      <c r="L26" s="37">
        <f>ROUND([1]Table5_5A!$B$222,2)</f>
        <v>160.9</v>
      </c>
      <c r="M26" s="39">
        <f>ROUND([1]Table5_5A!$B$223,2)</f>
        <v>172</v>
      </c>
      <c r="N26" s="39">
        <f>ROUND([1]Table5_5A!$B$224,2)</f>
        <v>164</v>
      </c>
      <c r="O26" s="39">
        <f>ROUND([1]Table5_5A!$B$225,2)</f>
        <v>169</v>
      </c>
      <c r="P26" s="39">
        <f>ROUND([1]Table5_5A!$B$226,2)</f>
        <v>166.48</v>
      </c>
      <c r="Q26" s="56">
        <f>ROUND([1]Table5_5A!$B$229,2)</f>
        <v>175</v>
      </c>
      <c r="R26" s="62">
        <f>ROUND([1]Table5_5A!$B$233,2)</f>
        <v>172.25</v>
      </c>
    </row>
    <row r="27" spans="1:18" x14ac:dyDescent="0.25">
      <c r="A27" s="9" t="s">
        <v>40</v>
      </c>
      <c r="B27" s="37">
        <f>ROUND([1]Table5_5A!$C$208,2)</f>
        <v>134.30000000000001</v>
      </c>
      <c r="C27" s="37">
        <f>ROUND([1]Table5_5A!$C$209,2)</f>
        <v>140.22</v>
      </c>
      <c r="D27" s="37">
        <f>ROUND([1]Table5_5A!$C$210,2)</f>
        <v>153.69</v>
      </c>
      <c r="E27" s="37">
        <f>ROUND([1]Table5_5A!$C$211,2)</f>
        <v>159.59</v>
      </c>
      <c r="F27" s="37">
        <f>ROUND([1]Table5_5A!$C$212,2)</f>
        <v>146.94999999999999</v>
      </c>
      <c r="G27" s="38">
        <f>ROUND([1]Table5_5A!$C$215,2)</f>
        <v>156.04</v>
      </c>
      <c r="H27" s="37">
        <f>ROUND([1]Table5_5A!$C$216,2)</f>
        <v>158.35</v>
      </c>
      <c r="I27" s="37">
        <f>ROUND([1]Table5_5A!$C$217,2)</f>
        <v>172.31</v>
      </c>
      <c r="J27" s="37">
        <f>ROUND([1]Table5_5A!$C$218,2)</f>
        <v>177.06</v>
      </c>
      <c r="K27" s="48">
        <f>ROUND([1]Table5_5A!$C$219,2)</f>
        <v>165.94</v>
      </c>
      <c r="L27" s="37">
        <f>ROUND([1]Table5_5A!$C$222,2)</f>
        <v>183.48</v>
      </c>
      <c r="M27" s="39">
        <f>ROUND([1]Table5_5A!$C$223,2)</f>
        <v>204</v>
      </c>
      <c r="N27" s="39">
        <f>ROUND([1]Table5_5A!$C$224,2)</f>
        <v>214</v>
      </c>
      <c r="O27" s="39">
        <f>ROUND([1]Table5_5A!$C$225,2)</f>
        <v>220</v>
      </c>
      <c r="P27" s="39">
        <f>ROUND([1]Table5_5A!$C$226,2)</f>
        <v>205.37</v>
      </c>
      <c r="Q27" s="56">
        <f>ROUND([1]Table5_5A!$C$229,2)</f>
        <v>216</v>
      </c>
      <c r="R27" s="62">
        <f>ROUND([1]Table5_5A!$C$233,2)</f>
        <v>220.75</v>
      </c>
    </row>
    <row r="28" spans="1:18" x14ac:dyDescent="0.25">
      <c r="A28" s="9" t="s">
        <v>27</v>
      </c>
      <c r="B28" s="37">
        <f>ROUND([1]Table5_5A!$D$208,2)</f>
        <v>59.63</v>
      </c>
      <c r="C28" s="37">
        <f>ROUND([1]Table5_5A!$D$209,2)</f>
        <v>67.540000000000006</v>
      </c>
      <c r="D28" s="37">
        <f>ROUND([1]Table5_5A!$D$210,2)</f>
        <v>69.209999999999994</v>
      </c>
      <c r="E28" s="37">
        <f>ROUND([1]Table5_5A!$D$211,2)</f>
        <v>63.24</v>
      </c>
      <c r="F28" s="37">
        <f>ROUND([1]Table5_5A!$D$212,2)</f>
        <v>64.91</v>
      </c>
      <c r="G28" s="38">
        <f>ROUND([1]Table5_5A!$D$215,2)</f>
        <v>72.650000000000006</v>
      </c>
      <c r="H28" s="37">
        <f>ROUND([1]Table5_5A!$D$216,2)</f>
        <v>83.41</v>
      </c>
      <c r="I28" s="37">
        <f>ROUND([1]Table5_5A!$D$217,2)</f>
        <v>84.01</v>
      </c>
      <c r="J28" s="37">
        <f>ROUND([1]Table5_5A!$D$218,2)</f>
        <v>73.69</v>
      </c>
      <c r="K28" s="48">
        <f>ROUND([1]Table5_5A!$D$219,2)</f>
        <v>78.44</v>
      </c>
      <c r="L28" s="37">
        <f>ROUND([1]Table5_5A!$D$222,2)</f>
        <v>82.91</v>
      </c>
      <c r="M28" s="39">
        <f>ROUND([1]Table5_5A!$D$223,2)</f>
        <v>97</v>
      </c>
      <c r="N28" s="39">
        <f>ROUND([1]Table5_5A!$D$224,2)</f>
        <v>110</v>
      </c>
      <c r="O28" s="39">
        <f>ROUND([1]Table5_5A!$D$225,2)</f>
        <v>107</v>
      </c>
      <c r="P28" s="39">
        <f>ROUND([1]Table5_5A!$D$226,2)</f>
        <v>99.23</v>
      </c>
      <c r="Q28" s="56">
        <f>ROUND([1]Table5_5A!$D$229,2)</f>
        <v>110</v>
      </c>
      <c r="R28" s="62">
        <f>ROUND([1]Table5_5A!$D$233,2)</f>
        <v>112.5</v>
      </c>
    </row>
    <row r="29" spans="1:18" x14ac:dyDescent="0.25">
      <c r="A29" s="9" t="s">
        <v>28</v>
      </c>
      <c r="B29" s="37">
        <f>ROUND([1]Table5_5A!$I$208,20)</f>
        <v>165.42</v>
      </c>
      <c r="C29" s="37">
        <f>ROUND([1]Table5_5A!$I$209,2)</f>
        <v>211.79</v>
      </c>
      <c r="D29" s="37">
        <f>ROUND([1]Table5_5A!$I$210,2)</f>
        <v>256.86</v>
      </c>
      <c r="E29" s="37">
        <f>ROUND([1]Table5_5A!$I$211,2)</f>
        <v>233.61</v>
      </c>
      <c r="F29" s="37">
        <f>ROUND([1]Table5_5A!$I$212,2)</f>
        <v>216.92</v>
      </c>
      <c r="G29" s="38">
        <f>ROUND([1]Table5_5A!$I$215,20)</f>
        <v>225</v>
      </c>
      <c r="H29" s="37">
        <f>ROUND([1]Table5_5A!$I$216,20)</f>
        <v>210.33</v>
      </c>
      <c r="I29" s="37">
        <f>ROUND([1]Table5_5A!$I$217,20)</f>
        <v>138.69</v>
      </c>
      <c r="J29" s="37">
        <f>ROUND([1]Table5_5A!$I$218,20)</f>
        <v>124.26</v>
      </c>
      <c r="K29" s="48">
        <f>ROUND([1]Table5_5A!$I$219,2)</f>
        <v>174.57</v>
      </c>
      <c r="L29" s="37">
        <f>ROUND([1]Table5_5A!$I$222,2)</f>
        <v>134.22999999999999</v>
      </c>
      <c r="M29" s="39">
        <f>ROUND([1]Table5_5A!$I$223,2)</f>
        <v>143</v>
      </c>
      <c r="N29" s="39">
        <f>ROUND([1]Table5_5A!$I$224,2)</f>
        <v>140</v>
      </c>
      <c r="O29" s="39">
        <f>ROUND([1]Table5_5A!$I$225,2)</f>
        <v>145</v>
      </c>
      <c r="P29" s="39">
        <f>ROUND([1]Table5_5A!$I$226,2)</f>
        <v>140.56</v>
      </c>
      <c r="Q29" s="56">
        <f>ROUND([1]Table5_5A!$I$229,2)</f>
        <v>145</v>
      </c>
      <c r="R29" s="62">
        <f>ROUND([1]Table5_5A!$I$233,2)</f>
        <v>145</v>
      </c>
    </row>
    <row r="30" spans="1:18" x14ac:dyDescent="0.25">
      <c r="A30" s="9" t="s">
        <v>31</v>
      </c>
      <c r="B30" s="37">
        <f>ROUND([1]Table5_5A!$G$208,2)</f>
        <v>55.71</v>
      </c>
      <c r="C30" s="37">
        <f>ROUND([1]Table5_5A!$G$209,2)</f>
        <v>80.92</v>
      </c>
      <c r="D30" s="37">
        <f>ROUND([1]Table5_5A!$G$210,2)</f>
        <v>76.150000000000006</v>
      </c>
      <c r="E30" s="37">
        <f>ROUND([1]Table5_5A!$G$211,2)</f>
        <v>56.36</v>
      </c>
      <c r="F30" s="37">
        <f>ROUND([1]Table5_5A!$G$212,2)</f>
        <v>67.290000000000006</v>
      </c>
      <c r="G30" s="38">
        <f>ROUND([1]Table5_5A!$G$215,2)</f>
        <v>65.55</v>
      </c>
      <c r="H30" s="37">
        <f>ROUND([1]Table5_5A!$G$216,2)</f>
        <v>75.58</v>
      </c>
      <c r="I30" s="37">
        <f>ROUND([1]Table5_5A!$G$217,2)</f>
        <v>80.2</v>
      </c>
      <c r="J30" s="37">
        <f>ROUND([1]Table5_5A!$G$218,2)</f>
        <v>63.49</v>
      </c>
      <c r="K30" s="48">
        <f>ROUND([1]Table5_5A!$G$219,2)</f>
        <v>71.209999999999994</v>
      </c>
      <c r="L30" s="37">
        <f>ROUND([1]Table5_5A!$G$222,2)</f>
        <v>54.83</v>
      </c>
      <c r="M30" s="39">
        <f>ROUND([1]Table5_5A!$G$223,2)</f>
        <v>56</v>
      </c>
      <c r="N30" s="39">
        <f>ROUND([1]Table5_5A!$G$224,2)</f>
        <v>60</v>
      </c>
      <c r="O30" s="39">
        <f>ROUND([1]Table5_5A!$G$225,2)</f>
        <v>55</v>
      </c>
      <c r="P30" s="39">
        <f>ROUND([1]Table5_5A!$G$226,2)</f>
        <v>56.46</v>
      </c>
      <c r="Q30" s="56">
        <f>ROUND([1]Table5_5A!$G$229,2)</f>
        <v>60</v>
      </c>
      <c r="R30" s="62">
        <f>ROUND([1]Table5_5A!$G$233,2)</f>
        <v>61.5</v>
      </c>
    </row>
    <row r="31" spans="1:18" x14ac:dyDescent="0.25">
      <c r="A31" s="9" t="s">
        <v>35</v>
      </c>
      <c r="B31" s="33">
        <f>ROUND([1]Table5_5A!$K$208,1)</f>
        <v>84</v>
      </c>
      <c r="C31" s="33">
        <f>ROUND([1]Table5_5A!$K$209,1)</f>
        <v>104.4</v>
      </c>
      <c r="D31" s="33">
        <f>ROUND([1]Table5_5A!$K$210,1)</f>
        <v>105.4</v>
      </c>
      <c r="E31" s="33">
        <f>ROUND([1]Table5_5A!$K$211,1)</f>
        <v>110.9</v>
      </c>
      <c r="F31" s="33">
        <f>ROUND([1]Table5_5A!$K$212,1)</f>
        <v>101.2</v>
      </c>
      <c r="G31" s="40">
        <f>ROUND([1]Table5_5A!$K$215,1)</f>
        <v>135.1</v>
      </c>
      <c r="H31" s="33">
        <f>ROUND([1]Table5_5A!$K$216,1)</f>
        <v>167.5</v>
      </c>
      <c r="I31" s="33">
        <f>ROUND([1]Table5_5A!$K$217,1)</f>
        <v>136.1</v>
      </c>
      <c r="J31" s="33">
        <f>ROUND([1]Table5_5A!$K$218,1)</f>
        <v>123.5</v>
      </c>
      <c r="K31" s="34">
        <f>ROUND([1]Table5_5A!$K$219,1)</f>
        <v>140.5</v>
      </c>
      <c r="L31" s="33">
        <f>ROUND([1]Table5_5A!$K$222,1)</f>
        <v>124.5</v>
      </c>
      <c r="M31" s="35">
        <f>ROUND([1]Table5_5A!$K$223,1)</f>
        <v>142</v>
      </c>
      <c r="N31" s="35">
        <f>ROUND([1]Table5_5A!$K$224,1)</f>
        <v>130</v>
      </c>
      <c r="O31" s="35">
        <f>ROUND([1]Table5_5A!$K$225,1)</f>
        <v>130</v>
      </c>
      <c r="P31" s="35">
        <f>ROUND([1]Table5_5A!$K$226,1)</f>
        <v>131.6</v>
      </c>
      <c r="Q31" s="54">
        <f>ROUND([1]Table5_5A!$K$229,1)</f>
        <v>127</v>
      </c>
      <c r="R31" s="63">
        <f>ROUND([1]Table5_5A!$K$233,1)</f>
        <v>128.80000000000001</v>
      </c>
    </row>
    <row r="32" spans="1:18" x14ac:dyDescent="0.25">
      <c r="A32" s="9" t="s">
        <v>32</v>
      </c>
      <c r="B32" s="33">
        <f>ROUND([1]Table5_5A!$M$208,1)</f>
        <v>110.1</v>
      </c>
      <c r="C32" s="33">
        <f>ROUND([1]Table5_5A!$M$209,1)</f>
        <v>117.7</v>
      </c>
      <c r="D32" s="33">
        <f>ROUND([1]Table5_5A!$M$210,1)</f>
        <v>129.69999999999999</v>
      </c>
      <c r="E32" s="33">
        <f>ROUND([1]Table5_5A!$M$211,1)</f>
        <v>133.4</v>
      </c>
      <c r="F32" s="33">
        <f>ROUND([1]Table5_5A!$M$212,1)</f>
        <v>122.8</v>
      </c>
      <c r="G32" s="40">
        <f>ROUND([1]Table5_5A!$M$215,1)</f>
        <v>131.4</v>
      </c>
      <c r="H32" s="33">
        <f>ROUND([1]Table5_5A!$M$216,1)</f>
        <v>143.9</v>
      </c>
      <c r="I32" s="33">
        <f>ROUND([1]Table5_5A!$M$217,1)</f>
        <v>165.4</v>
      </c>
      <c r="J32" s="33">
        <f>ROUND([1]Table5_5A!$M$218,1)</f>
        <v>177.5</v>
      </c>
      <c r="K32" s="34">
        <f>ROUND([1]Table5_5A!$M$219,1)</f>
        <v>154.5</v>
      </c>
      <c r="L32" s="33">
        <f>ROUND([1]Table5_5A!$M$222,1)</f>
        <v>170.8</v>
      </c>
      <c r="M32" s="35">
        <f>ROUND([1]Table5_5A!$M$223,1)</f>
        <v>170</v>
      </c>
      <c r="N32" s="35">
        <f>ROUND([1]Table5_5A!$M$224,1)</f>
        <v>170</v>
      </c>
      <c r="O32" s="35">
        <f>ROUND([1]Table5_5A!$M$225,1)</f>
        <v>175</v>
      </c>
      <c r="P32" s="35">
        <f>ROUND([1]Table5_5A!$M$226,1)</f>
        <v>171.5</v>
      </c>
      <c r="Q32" s="54">
        <f>ROUND([1]Table5_5A!$M$229,1)</f>
        <v>165</v>
      </c>
      <c r="R32" s="63">
        <f>ROUND([1]Table5_5A!$M$233,1)</f>
        <v>166.5</v>
      </c>
    </row>
    <row r="33" spans="1:18" x14ac:dyDescent="0.25">
      <c r="A33" s="4" t="s">
        <v>29</v>
      </c>
      <c r="B33" s="33">
        <f>ROUND([1]Table5_5A!$O$208,1)</f>
        <v>127.8</v>
      </c>
      <c r="C33" s="33">
        <f>ROUND([1]Table5_5A!$O$209,1)</f>
        <v>94.2</v>
      </c>
      <c r="D33" s="33">
        <f>ROUND([1]Table5_5A!$O$210,1)</f>
        <v>120.1</v>
      </c>
      <c r="E33" s="33">
        <f>ROUND([1]Table5_5A!$O$211,1)</f>
        <v>131.80000000000001</v>
      </c>
      <c r="F33" s="33">
        <f>ROUND([1]Table5_5A!$O$212,1)</f>
        <v>118.5</v>
      </c>
      <c r="G33" s="40">
        <f>ROUND([1]Table5_5A!$O$215,1)</f>
        <v>170.8</v>
      </c>
      <c r="H33" s="33">
        <f>ROUND([1]Table5_5A!$O$216,1)</f>
        <v>251.6</v>
      </c>
      <c r="I33" s="33">
        <f>ROUND([1]Table5_5A!$O$217,1)</f>
        <v>295.60000000000002</v>
      </c>
      <c r="J33" s="33">
        <f>ROUND([1]Table5_5A!$O$218,1)</f>
        <v>411.7</v>
      </c>
      <c r="K33" s="34">
        <f>ROUND([1]Table5_5A!$O$219,1)</f>
        <v>282.39999999999998</v>
      </c>
      <c r="L33" s="33">
        <f>ROUND([1]Table5_5A!$O$222,1)</f>
        <v>315.89999999999998</v>
      </c>
      <c r="M33" s="35">
        <f>ROUND([1]Table5_5A!$O$223,1)</f>
        <v>135</v>
      </c>
      <c r="N33" s="35">
        <f>ROUND([1]Table5_5A!$O$224,1)</f>
        <v>140</v>
      </c>
      <c r="O33" s="35">
        <f>ROUND([1]Table5_5A!$O$225,1)</f>
        <v>160</v>
      </c>
      <c r="P33" s="35">
        <f>ROUND([1]Table5_5A!$O$226,1)</f>
        <v>187.7</v>
      </c>
      <c r="Q33" s="54">
        <f>ROUND([1]Table5_5A!$O$229,1)</f>
        <v>155</v>
      </c>
      <c r="R33" s="63">
        <f>ROUND([1]Table5_5A!$O$233,1)</f>
        <v>143.80000000000001</v>
      </c>
    </row>
    <row r="34" spans="1:18" x14ac:dyDescent="0.25">
      <c r="A34" s="10" t="s">
        <v>5</v>
      </c>
      <c r="B34" s="27"/>
      <c r="C34" s="27"/>
      <c r="D34" s="27"/>
      <c r="E34" s="27"/>
      <c r="F34" s="27"/>
      <c r="G34" s="36"/>
      <c r="H34" s="27"/>
      <c r="I34" s="27"/>
      <c r="J34" s="27"/>
      <c r="K34" s="32"/>
      <c r="L34" s="27"/>
      <c r="M34" s="27"/>
      <c r="N34" s="27"/>
      <c r="O34" s="27"/>
      <c r="P34" s="27"/>
      <c r="Q34" s="52"/>
      <c r="R34" s="61"/>
    </row>
    <row r="35" spans="1:18" x14ac:dyDescent="0.25">
      <c r="A35" s="8" t="s">
        <v>30</v>
      </c>
      <c r="B35" s="27"/>
      <c r="C35" s="27"/>
      <c r="D35" s="27"/>
      <c r="E35" s="27"/>
      <c r="F35" s="27"/>
      <c r="G35" s="36"/>
      <c r="H35" s="27"/>
      <c r="I35" s="27"/>
      <c r="J35" s="27"/>
      <c r="K35" s="32"/>
      <c r="L35" s="27"/>
      <c r="M35" s="27"/>
      <c r="N35" s="27"/>
      <c r="O35" s="27"/>
      <c r="P35" s="27"/>
      <c r="Q35" s="52"/>
      <c r="R35" s="61"/>
    </row>
    <row r="36" spans="1:18" x14ac:dyDescent="0.25">
      <c r="A36" s="4" t="s">
        <v>36</v>
      </c>
      <c r="B36" s="25">
        <f>ROUND([1]Table7!$H$209,0)</f>
        <v>798</v>
      </c>
      <c r="C36" s="25">
        <f>ROUND([1]Table7!$H$210,0)</f>
        <v>875</v>
      </c>
      <c r="D36" s="25">
        <f>ROUND([1]Table7!$H$211,0)</f>
        <v>912</v>
      </c>
      <c r="E36" s="25">
        <f>ROUND([1]Table7!$H$212,0)</f>
        <v>856</v>
      </c>
      <c r="F36" s="25">
        <f>ROUND([1]Table7!$H$213,0)</f>
        <v>3441</v>
      </c>
      <c r="G36" s="46">
        <f>ROUND([1]Table7!$H$216,0)</f>
        <v>846</v>
      </c>
      <c r="H36" s="25">
        <f>ROUND([1]Table7!$H$217,0)</f>
        <v>940</v>
      </c>
      <c r="I36" s="25">
        <f>ROUND([1]Table7!$H$218,0)</f>
        <v>906</v>
      </c>
      <c r="J36" s="25">
        <f>ROUND([1]Table7!$H$219,0)</f>
        <v>844</v>
      </c>
      <c r="K36" s="29">
        <f>ROUND([1]Table7!$H$220,0)</f>
        <v>3536</v>
      </c>
      <c r="L36" s="25">
        <f>ROUND([1]Table7!$H$223,0)</f>
        <v>779</v>
      </c>
      <c r="M36" s="26">
        <f>ROUND([1]Table7!$H$224,0)</f>
        <v>825</v>
      </c>
      <c r="N36" s="26">
        <f>ROUND([1]Table7!$H$225,0)</f>
        <v>830</v>
      </c>
      <c r="O36" s="26">
        <f>ROUND([1]Table7!$H$226,0)</f>
        <v>790</v>
      </c>
      <c r="P36" s="26">
        <f>ROUND([1]Table7!$H$227,0)</f>
        <v>3224</v>
      </c>
      <c r="Q36" s="57">
        <f>ROUND([1]Table7!$H$230,0)</f>
        <v>730</v>
      </c>
      <c r="R36" s="64">
        <f>ROUND([1]Table7!$H$234,0)</f>
        <v>2950</v>
      </c>
    </row>
    <row r="37" spans="1:18" x14ac:dyDescent="0.25">
      <c r="A37" s="4" t="s">
        <v>23</v>
      </c>
      <c r="B37" s="25">
        <f>ROUND([1]Table7!$F$209,0)</f>
        <v>696</v>
      </c>
      <c r="C37" s="25">
        <f>ROUND([1]Table7!$F$210,0)</f>
        <v>865</v>
      </c>
      <c r="D37" s="25">
        <f>ROUND([1]Table7!$F$211,0)</f>
        <v>923</v>
      </c>
      <c r="E37" s="25">
        <f>ROUND([1]Table7!$F$212,0)</f>
        <v>863</v>
      </c>
      <c r="F37" s="25">
        <f>ROUND([1]Table7!$F$213,0)</f>
        <v>3346</v>
      </c>
      <c r="G37" s="46">
        <f>ROUND([1]Table7!$F$216,0)</f>
        <v>985</v>
      </c>
      <c r="H37" s="25">
        <f>ROUND([1]Table7!$F$217,0)</f>
        <v>859</v>
      </c>
      <c r="I37" s="25">
        <f>ROUND([1]Table7!$F$218,0)</f>
        <v>798</v>
      </c>
      <c r="J37" s="25">
        <f>ROUND([1]Table7!$F$219,0)</f>
        <v>750</v>
      </c>
      <c r="K37" s="29">
        <f>ROUND([1]Table7!$F$220,0)</f>
        <v>3391</v>
      </c>
      <c r="L37" s="25">
        <f>ROUND([1]Table7!$F$223,0)</f>
        <v>956</v>
      </c>
      <c r="M37" s="26">
        <f>ROUND([1]Table7!$F$224,0)</f>
        <v>890</v>
      </c>
      <c r="N37" s="26">
        <f>ROUND([1]Table7!$F$225,0)</f>
        <v>890</v>
      </c>
      <c r="O37" s="26">
        <f>ROUND([1]Table7!$F$226,0)</f>
        <v>765</v>
      </c>
      <c r="P37" s="26">
        <f>ROUND([1]Table7!$F$227,0)</f>
        <v>3501</v>
      </c>
      <c r="Q37" s="57">
        <f>ROUND([1]Table7!$F$230,0)</f>
        <v>960</v>
      </c>
      <c r="R37" s="64">
        <f>ROUND([1]Table7!$F$234,0)</f>
        <v>3560</v>
      </c>
    </row>
    <row r="38" spans="1:18" x14ac:dyDescent="0.25">
      <c r="A38" s="9" t="s">
        <v>15</v>
      </c>
      <c r="B38" s="25">
        <f>ROUND([1]Table10!$F$209,0)</f>
        <v>69</v>
      </c>
      <c r="C38" s="25">
        <f>ROUND([1]Table10!$F$210,0)</f>
        <v>93</v>
      </c>
      <c r="D38" s="25">
        <f>ROUND([1]Table10!$F$211,0)</f>
        <v>100</v>
      </c>
      <c r="E38" s="25">
        <f>ROUND([1]Table10!$F$212,0)</f>
        <v>103</v>
      </c>
      <c r="F38" s="25">
        <f>ROUND([1]Table10!$F$213,0)</f>
        <v>364</v>
      </c>
      <c r="G38" s="46">
        <f>ROUND([1]Table10!$F$216,0)</f>
        <v>88</v>
      </c>
      <c r="H38" s="25">
        <f>ROUND([1]Table10!$F$217,0)</f>
        <v>88</v>
      </c>
      <c r="I38" s="25">
        <f>ROUND([1]Table10!$F$218,0)</f>
        <v>93</v>
      </c>
      <c r="J38" s="25">
        <f>ROUND([1]Table10!$F$219,0)</f>
        <v>89</v>
      </c>
      <c r="K38" s="29">
        <f>ROUND([1]Table10!$F$220,0)</f>
        <v>358</v>
      </c>
      <c r="L38" s="25">
        <f>ROUND([1]Table10!$F$223,0)</f>
        <v>79</v>
      </c>
      <c r="M38" s="26">
        <f>ROUND([1]Table10!$F$224,0)</f>
        <v>80</v>
      </c>
      <c r="N38" s="26">
        <f>ROUND([1]Table10!$F$225,0)</f>
        <v>90</v>
      </c>
      <c r="O38" s="26">
        <f>ROUND([1]Table10!$F$226,0)</f>
        <v>90</v>
      </c>
      <c r="P38" s="26">
        <f>ROUND([1]Table10!$F$227,0)</f>
        <v>339</v>
      </c>
      <c r="Q38" s="57">
        <f>ROUND([1]Table10!$F$230,0)</f>
        <v>95</v>
      </c>
      <c r="R38" s="64">
        <f>ROUND([1]Table10!$F$234,0)</f>
        <v>370</v>
      </c>
    </row>
    <row r="39" spans="1:18" x14ac:dyDescent="0.25">
      <c r="A39" s="4" t="s">
        <v>6</v>
      </c>
      <c r="B39" s="25">
        <f>ROUND([1]Table8!$H$209,0)</f>
        <v>1922</v>
      </c>
      <c r="C39" s="25">
        <f>ROUND([1]Table8!$H$210,0)</f>
        <v>1903</v>
      </c>
      <c r="D39" s="25">
        <f>ROUND([1]Table8!$H$211,0)</f>
        <v>1550</v>
      </c>
      <c r="E39" s="25">
        <f>ROUND([1]Table8!$H$212,0)</f>
        <v>1652</v>
      </c>
      <c r="F39" s="25">
        <f>ROUND([1]Table8!$H$213,0)</f>
        <v>7026</v>
      </c>
      <c r="G39" s="46">
        <f>ROUND([1]Table8!$H$216,0)</f>
        <v>1541</v>
      </c>
      <c r="H39" s="25">
        <f>ROUND([1]Table8!$H$217,0)</f>
        <v>1609</v>
      </c>
      <c r="I39" s="25">
        <f>ROUND([1]Table8!$H$218,0)</f>
        <v>1509</v>
      </c>
      <c r="J39" s="25">
        <f>ROUND([1]Table8!$H$219,0)</f>
        <v>1679</v>
      </c>
      <c r="K39" s="29">
        <f>ROUND([1]Table8!$H$220,0)</f>
        <v>6338</v>
      </c>
      <c r="L39" s="25">
        <f>ROUND([1]Table8!$H$223,0)</f>
        <v>1668</v>
      </c>
      <c r="M39" s="26">
        <f>ROUND([1]Table8!$H$224,0)</f>
        <v>1630</v>
      </c>
      <c r="N39" s="26">
        <f>ROUND([1]Table8!$H$225,0)</f>
        <v>1510</v>
      </c>
      <c r="O39" s="26">
        <f>ROUND([1]Table8!$H$226,0)</f>
        <v>1695</v>
      </c>
      <c r="P39" s="26">
        <f>ROUND([1]Table8!$H$227,0)</f>
        <v>6503</v>
      </c>
      <c r="Q39" s="57">
        <f>ROUND([1]Table8!$H$230,0)</f>
        <v>1620</v>
      </c>
      <c r="R39" s="64">
        <f>ROUND([1]Table8!$H$234,0)</f>
        <v>6320</v>
      </c>
    </row>
    <row r="40" spans="1:18" x14ac:dyDescent="0.25">
      <c r="A40" s="4" t="s">
        <v>7</v>
      </c>
      <c r="B40" s="25">
        <f>ROUND([1]Table8!$F$209,0)</f>
        <v>247</v>
      </c>
      <c r="C40" s="25">
        <f>ROUND([1]Table8!$F$210,0)</f>
        <v>260</v>
      </c>
      <c r="D40" s="25">
        <f>ROUND([1]Table8!$F$211,0)</f>
        <v>308</v>
      </c>
      <c r="E40" s="25">
        <f>ROUND([1]Table8!$F$212,0)</f>
        <v>364</v>
      </c>
      <c r="F40" s="25">
        <f>ROUND([1]Table8!$F$213,0)</f>
        <v>1180</v>
      </c>
      <c r="G40" s="46">
        <f>ROUND([1]Table8!$F$216,0)</f>
        <v>358</v>
      </c>
      <c r="H40" s="25">
        <f>ROUND([1]Table8!$F$217,0)</f>
        <v>369</v>
      </c>
      <c r="I40" s="25">
        <f>ROUND([1]Table8!$F$218,0)</f>
        <v>317</v>
      </c>
      <c r="J40" s="25">
        <f>ROUND([1]Table8!$F$219,0)</f>
        <v>300</v>
      </c>
      <c r="K40" s="29">
        <f>ROUND([1]Table8!$F$220,0)</f>
        <v>1344</v>
      </c>
      <c r="L40" s="25">
        <f>ROUND([1]Table8!$F$223,0)</f>
        <v>284</v>
      </c>
      <c r="M40" s="26">
        <f>ROUND([1]Table8!$F$224,0)</f>
        <v>260</v>
      </c>
      <c r="N40" s="26">
        <f>ROUND([1]Table8!$F$225,0)</f>
        <v>255</v>
      </c>
      <c r="O40" s="26">
        <f>ROUND([1]Table8!$F$226,0)</f>
        <v>270</v>
      </c>
      <c r="P40" s="26">
        <f>ROUND([1]Table8!$F$227,0)</f>
        <v>1069</v>
      </c>
      <c r="Q40" s="57">
        <f>ROUND([1]Table8!$F$230,0)</f>
        <v>300</v>
      </c>
      <c r="R40" s="64">
        <f>ROUND([1]Table8!$F$234,0)</f>
        <v>1155</v>
      </c>
    </row>
    <row r="41" spans="1:18" x14ac:dyDescent="0.25">
      <c r="A41" s="4" t="s">
        <v>8</v>
      </c>
      <c r="B41" s="25">
        <f>ROUND([1]Table12!$I$209,0)</f>
        <v>1851</v>
      </c>
      <c r="C41" s="25">
        <f>ROUND([1]Table12!$I$210,0)</f>
        <v>1772</v>
      </c>
      <c r="D41" s="25">
        <f>ROUND([1]Table12!$I$211,0)</f>
        <v>1835</v>
      </c>
      <c r="E41" s="25">
        <f>ROUND([1]Table12!$I$212,0)</f>
        <v>1898</v>
      </c>
      <c r="F41" s="25">
        <f>ROUND([1]Table12!$I$213,0)</f>
        <v>7355</v>
      </c>
      <c r="G41" s="46">
        <f>ROUND([1]Table12!$I$216,0)</f>
        <v>1826</v>
      </c>
      <c r="H41" s="25">
        <f>ROUND([1]Table12!$I$217,0)</f>
        <v>1812</v>
      </c>
      <c r="I41" s="25">
        <f>ROUND([1]Table12!$I$218,0)</f>
        <v>1724</v>
      </c>
      <c r="J41" s="25">
        <f>ROUND([1]Table12!$I$219,0)</f>
        <v>1916</v>
      </c>
      <c r="K41" s="29">
        <f>ROUND([1]Table12!$I$220,0)</f>
        <v>7278</v>
      </c>
      <c r="L41" s="25">
        <f>ROUND([1]Table12!$I$223,0)</f>
        <v>1873</v>
      </c>
      <c r="M41" s="26">
        <f>ROUND([1]Table12!$I$224,0)</f>
        <v>1815</v>
      </c>
      <c r="N41" s="26">
        <f>ROUND([1]Table12!$I$225,0)</f>
        <v>1770</v>
      </c>
      <c r="O41" s="26">
        <f>ROUND([1]Table12!$I$226,0)</f>
        <v>1925</v>
      </c>
      <c r="P41" s="26">
        <f>ROUND([1]Table12!$I$227,0)</f>
        <v>7383</v>
      </c>
      <c r="Q41" s="57">
        <f>ROUND([1]Table12!$I$230,0)</f>
        <v>1915</v>
      </c>
      <c r="R41" s="64">
        <f>ROUND([1]Table12!$I$234,0)</f>
        <v>7570</v>
      </c>
    </row>
    <row r="42" spans="1:18" x14ac:dyDescent="0.25">
      <c r="A42" s="4" t="s">
        <v>9</v>
      </c>
      <c r="B42" s="25">
        <f>ROUND([1]Table14!$I$209,0)</f>
        <v>130</v>
      </c>
      <c r="C42" s="25">
        <f>ROUND([1]Table14!$I$210,0)</f>
        <v>140</v>
      </c>
      <c r="D42" s="25">
        <f>ROUND([1]Table14!$I$211,0)</f>
        <v>138</v>
      </c>
      <c r="E42" s="25">
        <f>ROUND([1]Table14!$I$212,0)</f>
        <v>140</v>
      </c>
      <c r="F42" s="25">
        <f>ROUND([1]Table14!$I$213,0)</f>
        <v>548</v>
      </c>
      <c r="G42" s="46">
        <f>ROUND([1]Table14!$I$216,0)</f>
        <v>107</v>
      </c>
      <c r="H42" s="25">
        <f>ROUND([1]Table14!$I$217,0)</f>
        <v>109</v>
      </c>
      <c r="I42" s="25">
        <f>ROUND([1]Table14!$I$218,0)</f>
        <v>96</v>
      </c>
      <c r="J42" s="25">
        <f>ROUND([1]Table14!$I$219,0)</f>
        <v>95</v>
      </c>
      <c r="K42" s="29">
        <f>ROUND([1]Table14!$I$220,0)</f>
        <v>408</v>
      </c>
      <c r="L42" s="25">
        <f>ROUND([1]Table14!$I$223,0)</f>
        <v>85</v>
      </c>
      <c r="M42" s="26">
        <f>ROUND([1]Table14!$I$224,0)</f>
        <v>90</v>
      </c>
      <c r="N42" s="26">
        <f>ROUND([1]Table14!$I$225,0)</f>
        <v>95</v>
      </c>
      <c r="O42" s="26">
        <f>ROUND([1]Table14!$I$226,0)</f>
        <v>100</v>
      </c>
      <c r="P42" s="26">
        <f>ROUND([1]Table14!$I$227,0)</f>
        <v>370</v>
      </c>
      <c r="Q42" s="57">
        <f>ROUND([1]Table14!$I$230,0)</f>
        <v>90</v>
      </c>
      <c r="R42" s="64">
        <f>ROUND([1]Table14!$I$234,0)</f>
        <v>390</v>
      </c>
    </row>
    <row r="43" spans="1:18" x14ac:dyDescent="0.25">
      <c r="A43" s="11" t="s">
        <v>19</v>
      </c>
      <c r="B43" s="42">
        <f>ROUND([1]Table4!$B$207,0)</f>
        <v>1607</v>
      </c>
      <c r="C43" s="42">
        <f>ROUND([1]Table4!$B$208,0)</f>
        <v>1649</v>
      </c>
      <c r="D43" s="42">
        <f>ROUND([1]Table4!$B$209,0)</f>
        <v>1772</v>
      </c>
      <c r="E43" s="42">
        <f>ROUND([1]Table4!$B$210,0)</f>
        <v>1635</v>
      </c>
      <c r="F43" s="43">
        <f>ROUND([1]Table4!$B$211,0)</f>
        <v>6663</v>
      </c>
      <c r="G43" s="41">
        <f>ROUND([1]Table4!$B$214,0)</f>
        <v>1654</v>
      </c>
      <c r="H43" s="47">
        <f>ROUND([1]Table4!$B$215,0)</f>
        <v>1665</v>
      </c>
      <c r="I43" s="47">
        <f>ROUND([1]Table4!$B$216,0)</f>
        <v>1602</v>
      </c>
      <c r="J43" s="47">
        <f>ROUND([1]Table4!$B$217,0)</f>
        <v>1565</v>
      </c>
      <c r="K43" s="49">
        <f>ROUND([1]Table4!$B$218,0)</f>
        <v>6486</v>
      </c>
      <c r="L43" s="43">
        <f>ROUND([1]Table4!$B$221,0)</f>
        <v>1671</v>
      </c>
      <c r="M43" s="45">
        <f>ROUND([1]Table4!$B$222,0)</f>
        <v>1685</v>
      </c>
      <c r="N43" s="45">
        <f>ROUND([1]Table4!$B$223,0)</f>
        <v>1620</v>
      </c>
      <c r="O43" s="45">
        <f>ROUND([1]Table4!$B$224,0)</f>
        <v>1580</v>
      </c>
      <c r="P43" s="45">
        <f>ROUND([1]Table4!$B$225,0)</f>
        <v>6556</v>
      </c>
      <c r="Q43" s="58">
        <f>ROUND([1]Table4!$B$228,0)</f>
        <v>1675</v>
      </c>
      <c r="R43" s="44">
        <f>ROUND([1]Table4!$B$232,0)</f>
        <v>6560</v>
      </c>
    </row>
    <row r="44" spans="1:18" ht="13.8" x14ac:dyDescent="0.25">
      <c r="A44" s="6"/>
      <c r="B44" s="5"/>
      <c r="C44" s="5"/>
      <c r="D44" s="5"/>
      <c r="E44" s="5"/>
      <c r="F44" s="5"/>
    </row>
    <row r="45" spans="1:18" x14ac:dyDescent="0.25">
      <c r="A45" s="12" t="s">
        <v>34</v>
      </c>
    </row>
    <row r="46" spans="1:18" x14ac:dyDescent="0.25">
      <c r="A46" s="12" t="s">
        <v>37</v>
      </c>
    </row>
    <row r="47" spans="1:18" x14ac:dyDescent="0.25">
      <c r="A47" s="12" t="s">
        <v>38</v>
      </c>
    </row>
    <row r="48" spans="1:18" x14ac:dyDescent="0.25">
      <c r="A48" s="13" t="s">
        <v>18</v>
      </c>
    </row>
    <row r="49" spans="1:1" x14ac:dyDescent="0.25">
      <c r="A49" s="14" t="s">
        <v>39</v>
      </c>
    </row>
    <row r="50" spans="1:1" x14ac:dyDescent="0.25">
      <c r="A50" s="14" t="s">
        <v>41</v>
      </c>
    </row>
    <row r="51" spans="1:1" x14ac:dyDescent="0.25">
      <c r="A51" s="3"/>
    </row>
    <row r="55" spans="1:1" x14ac:dyDescent="0.25">
      <c r="A55" t="s">
        <v>33</v>
      </c>
    </row>
  </sheetData>
  <mergeCells count="4">
    <mergeCell ref="L2:P2"/>
    <mergeCell ref="G2:K2"/>
    <mergeCell ref="B2:F2"/>
    <mergeCell ref="Q2:R2"/>
  </mergeCells>
  <phoneticPr fontId="7" type="noConversion"/>
  <printOptions horizontalCentered="1"/>
  <pageMargins left="0.25" right="0.25" top="0.5" bottom="0.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RMPFORE</vt:lpstr>
      <vt:lpstr>RMPFORE!Print_Area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red meat and poultry forecasts</dc:title>
  <dc:subject>Agricultural Economics</dc:subject>
  <dc:creator>Mildred Haley</dc:creator>
  <cp:keywords>red meat, poultry, eggs, market price,</cp:keywords>
  <cp:lastModifiedBy>Haley, Mildred - REE-ERS, Washington, DC</cp:lastModifiedBy>
  <cp:lastPrinted>2014-03-11T15:44:51Z</cp:lastPrinted>
  <dcterms:created xsi:type="dcterms:W3CDTF">1998-11-17T17:16:12Z</dcterms:created>
  <dcterms:modified xsi:type="dcterms:W3CDTF">2023-05-17T14:15:01Z</dcterms:modified>
</cp:coreProperties>
</file>